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3795" windowWidth="20520" windowHeight="3855" activeTab="2"/>
  </bookViews>
  <sheets>
    <sheet name="Krycí list" sheetId="1" r:id="rId1"/>
    <sheet name="Rekapitulace" sheetId="2" r:id="rId2"/>
    <sheet name="100 stavební" sheetId="3" r:id="rId3"/>
    <sheet name="200 ZT" sheetId="6" r:id="rId4"/>
    <sheet name="410 PS" sheetId="4" r:id="rId5"/>
    <sheet name="700 MaR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dfgvf" localSheetId="5">[1]Rekapitulace!#REF!</definedName>
    <definedName name="\dfgvf">[1]Rekapitulace!#REF!</definedName>
    <definedName name="aergeqg">[2]Rekapitulace!#REF!</definedName>
    <definedName name="afbaba">'[3]Krycí list'!$G$7</definedName>
    <definedName name="agag">[4]Rekapitulace!#REF!</definedName>
    <definedName name="ageg">#REF!</definedName>
    <definedName name="agfg">'[1]100-stav.část'!#REF!</definedName>
    <definedName name="agg">[4]Rekapitulace!#REF!</definedName>
    <definedName name="aghabh">'[1]100-stav.část'!#REF!</definedName>
    <definedName name="agqergqe">[2]Položky!#REF!</definedName>
    <definedName name="agvfvg">'[5]Krycí list'!$C$4</definedName>
    <definedName name="arfgfr" localSheetId="4">'[1]100-stav.část'!#REF!</definedName>
    <definedName name="arfgfr" localSheetId="5">'[1]100-stav.část'!#REF!</definedName>
    <definedName name="arfgfr">'[1]100-stav.část'!#REF!</definedName>
    <definedName name="artaret">'[1]100-stav.část'!#REF!</definedName>
    <definedName name="avbadvb">[1]Rekapitulace!#REF!</definedName>
    <definedName name="avdv">[1]Rekapitulace!#REF!</definedName>
    <definedName name="avgabvaab">#REF!</definedName>
    <definedName name="AVGFVBG">[5]Rekapitulace!#REF!</definedName>
    <definedName name="b">[1]Rekapitulace!#REF!</definedName>
    <definedName name="bbbvfgbnf">#REF!</definedName>
    <definedName name="bbeb">[3]Rekapitulace!#REF!</definedName>
    <definedName name="bbgbnnn">[3]Rekapitulace!$F$14</definedName>
    <definedName name="bfdgb">[1]Rekapitulace!#REF!</definedName>
    <definedName name="bfgb">'[1]100-stav.část'!#REF!</definedName>
    <definedName name="bgbgb">#REF!</definedName>
    <definedName name="bgeba">[3]Rekapitulace!#REF!</definedName>
    <definedName name="bghbfg">[6]Rekapitulace!#REF!</definedName>
    <definedName name="bgsbbs">#REF!</definedName>
    <definedName name="bgsdfb" localSheetId="4">[1]Rekapitulace!#REF!</definedName>
    <definedName name="bgsdfb" localSheetId="5">[1]Rekapitulace!#REF!</definedName>
    <definedName name="bgsdfb">[1]Rekapitulace!#REF!</definedName>
    <definedName name="bnxn">[1]Rekapitulace!$H$16</definedName>
    <definedName name="bsfb">#REF!</definedName>
    <definedName name="bvvycb">[6]Rekapitulace!$H$35</definedName>
    <definedName name="bxbn">[1]Rekapitulace!#REF!</definedName>
    <definedName name="bxnb">'[1]100-stav.část'!#REF!</definedName>
    <definedName name="bxnn">[1]Rekapitulace!#REF!</definedName>
    <definedName name="bxnx">'[1]100-stav.část'!#REF!</definedName>
    <definedName name="bxxn">'[1]100-stav.část'!#REF!</definedName>
    <definedName name="cgfdj" localSheetId="4">[1]Rekapitulace!#REF!</definedName>
    <definedName name="cgfdj" localSheetId="5">[1]Rekapitulace!#REF!</definedName>
    <definedName name="cgfdj">[1]Rekapitulace!#REF!</definedName>
    <definedName name="cisloobjektu" localSheetId="3">'[7]Krycí list'!$A$4</definedName>
    <definedName name="cisloobjektu" localSheetId="4">'[1]Krycí list'!$A$4</definedName>
    <definedName name="cisloobjektu" localSheetId="5">'[1]Krycí list'!$A$4</definedName>
    <definedName name="cisloobjektu">'Krycí list'!$A$4</definedName>
    <definedName name="cislostavby" localSheetId="3">'[7]Krycí list'!$A$6</definedName>
    <definedName name="cislostavby" localSheetId="4">'[1]Krycí list'!$A$6</definedName>
    <definedName name="cislostavby" localSheetId="5">'[1]Krycí list'!$A$6</definedName>
    <definedName name="cislostavby">'Krycí list'!$A$6</definedName>
    <definedName name="cvbfb">'[1]100-stav.část'!#REF!</definedName>
    <definedName name="Datum">'Krycí list'!$B$26</definedName>
    <definedName name="dbgdfgb" localSheetId="5">#REF!</definedName>
    <definedName name="dbgdfgb">#REF!</definedName>
    <definedName name="ddddd" localSheetId="5">#REF!</definedName>
    <definedName name="ddddd">#REF!</definedName>
    <definedName name="dfbdfbg">[1]Rekapitulace!#REF!</definedName>
    <definedName name="dfds\">[6]Rekapitulace!#REF!</definedName>
    <definedName name="dfjzd" localSheetId="5">[1]Rekapitulace!#REF!</definedName>
    <definedName name="dfjzd">[1]Rekapitulace!#REF!</definedName>
    <definedName name="dfvgava">#REF!</definedName>
    <definedName name="dhjn">[1]Rekapitulace!#REF!</definedName>
    <definedName name="Dil">Rekapitulace!$A$6</definedName>
    <definedName name="dngf">'[1]100-stav.část'!#REF!</definedName>
    <definedName name="Dodavka" localSheetId="3">[7]Rekapitulace!$G$10</definedName>
    <definedName name="Dodavka" localSheetId="4">[1]Rekapitulace!$G$14</definedName>
    <definedName name="Dodavka" localSheetId="5">[1]Rekapitulace!$G$15</definedName>
    <definedName name="Dodavka">Rekapitulace!$G$31</definedName>
    <definedName name="Dodavka0" localSheetId="3">'200 ZT'!#REF!</definedName>
    <definedName name="Dodavka0" localSheetId="4">'410 PS'!#REF!</definedName>
    <definedName name="Dodavka0" localSheetId="5">'700 MaR'!#REF!</definedName>
    <definedName name="Dodavka0">'100 stavební'!#REF!</definedName>
    <definedName name="drgs" localSheetId="5">'[1]100-stav.část'!#REF!</definedName>
    <definedName name="drgs">'[1]100-stav.část'!#REF!</definedName>
    <definedName name="dsf" localSheetId="5">#REF!</definedName>
    <definedName name="dsf">#REF!</definedName>
    <definedName name="dvbadfv">[1]Rekapitulace!#REF!</definedName>
    <definedName name="ebgeb">[3]Rekapitulace!#REF!</definedName>
    <definedName name="ebrb">[3]Rekapitulace!#REF!</definedName>
    <definedName name="egbaebaa">#REF!</definedName>
    <definedName name="egg">[2]Rekapitulace!#REF!</definedName>
    <definedName name="ehehe">[2]Položky!#REF!</definedName>
    <definedName name="erert">[6]Rekapitulace!$H$30</definedName>
    <definedName name="eretaert">'[1]100-stav.část'!#REF!</definedName>
    <definedName name="erewr">'[1]100-stav.část'!#REF!</definedName>
    <definedName name="erewrt">'[1]100-stav.část'!#REF!</definedName>
    <definedName name="ergaerta">'[1]100-stav.část'!#REF!</definedName>
    <definedName name="ergbeb">[3]Rekapitulace!$H$21</definedName>
    <definedName name="ergtrgter">'[2]Krycí list'!$G$7</definedName>
    <definedName name="errw">'[6]Krycí list'!$C$4</definedName>
    <definedName name="ertf">#REF!</definedName>
    <definedName name="ertter">[1]Rekapitulace!#REF!</definedName>
    <definedName name="erwr">[6]Rekapitulace!$E$30</definedName>
    <definedName name="eshsww">[2]Rekapitulace!$H$14</definedName>
    <definedName name="fb">[1]Rekapitulace!$E$13</definedName>
    <definedName name="fbgd" localSheetId="5">#REF!</definedName>
    <definedName name="fbgd">#REF!</definedName>
    <definedName name="fbgfdbgf">'[6]Krycí list'!$A$4</definedName>
    <definedName name="fbhgf">'[4]Krycí list'!$A$6</definedName>
    <definedName name="fd" localSheetId="5">#REF!</definedName>
    <definedName name="fd">#REF!</definedName>
    <definedName name="fda\b" localSheetId="5">#REF!</definedName>
    <definedName name="fda\b">#REF!</definedName>
    <definedName name="fdf">#REF!</definedName>
    <definedName name="fdgd" localSheetId="5">#REF!</definedName>
    <definedName name="fdgd">#REF!</definedName>
    <definedName name="fdgdf" localSheetId="5">#REF!</definedName>
    <definedName name="fdgdf">#REF!</definedName>
    <definedName name="fdgfag">[4]Rekapitulace!$H$22</definedName>
    <definedName name="fdgjd" localSheetId="5">'[1]100-stav.část'!#REF!</definedName>
    <definedName name="fdgjd">'[1]100-stav.část'!#REF!</definedName>
    <definedName name="fdgt">[6]Rekapitulace!$G$30</definedName>
    <definedName name="fff" localSheetId="5">#REF!</definedName>
    <definedName name="fff">#REF!</definedName>
    <definedName name="fg" localSheetId="5">#REF!</definedName>
    <definedName name="fg">#REF!</definedName>
    <definedName name="fga">#REF!</definedName>
    <definedName name="fgafg">[4]Rekapitulace!#REF!</definedName>
    <definedName name="fgb">[1]Rekapitulace!#REF!</definedName>
    <definedName name="fgbfg">[1]Rekapitulace!#REF!</definedName>
    <definedName name="fgbs">[3]Rekapitulace!$H$14</definedName>
    <definedName name="fgdb">[1]Rekapitulace!$I$13</definedName>
    <definedName name="fge">#REF!</definedName>
    <definedName name="fgeg">'[1]100-stav.část'!#REF!</definedName>
    <definedName name="fgegfa">#REF!</definedName>
    <definedName name="fgfg">[6]Rekapitulace!#REF!</definedName>
    <definedName name="fgfga">'[4]Krycí list'!$G$7</definedName>
    <definedName name="fgfgdysf">[4]Rekapitulace!#REF!</definedName>
    <definedName name="fgfgf">[4]Rekapitulace!#REF!</definedName>
    <definedName name="fghfg">#REF!</definedName>
    <definedName name="fghgf">#REF!</definedName>
    <definedName name="fghmjr">[1]Rekapitulace!#REF!</definedName>
    <definedName name="fghrnh">[4]Rekapitulace!$G$15</definedName>
    <definedName name="fghsfgh">#REF!</definedName>
    <definedName name="fgreg">[5]Rekapitulace!$F$29</definedName>
    <definedName name="fhf">[1]Rekapitulace!#REF!</definedName>
    <definedName name="fhjmrjm">[1]Rekapitulace!#REF!</definedName>
    <definedName name="FRT">'[6]100 stavební'!#REF!</definedName>
    <definedName name="fsghsfghb">#REF!</definedName>
    <definedName name="fshsh">[1]Rekapitulace!#REF!</definedName>
    <definedName name="fvb">[1]Rekapitulace!$G$13</definedName>
    <definedName name="FVGFVG">[5]Rekapitulace!#REF!</definedName>
    <definedName name="fxcvvb">'[6]100 stavební'!#REF!</definedName>
    <definedName name="fydb" localSheetId="5">#REF!</definedName>
    <definedName name="fydb">#REF!</definedName>
    <definedName name="gaa">[5]Rekapitulace!$E$29</definedName>
    <definedName name="gabgadg">'[5]100 stavební'!#REF!</definedName>
    <definedName name="gabgha">'[5]100 stavební'!#REF!</definedName>
    <definedName name="gag">[4]Rekapitulace!#REF!</definedName>
    <definedName name="gah">#REF!</definedName>
    <definedName name="gahba">'[5]100 stavební'!#REF!</definedName>
    <definedName name="gb">[1]Rekapitulace!#REF!</definedName>
    <definedName name="gbdfg">[1]Rekapitulace!#REF!</definedName>
    <definedName name="gbfgfbn">'[1]Krycí list'!$G$7</definedName>
    <definedName name="gbhf">'[6]Krycí list'!$A$6</definedName>
    <definedName name="gbhgsh">'[1]100-stav.část'!#REF!</definedName>
    <definedName name="gbxngn">'[1]100-stav.část'!#REF!</definedName>
    <definedName name="gdn">[3]Rekapitulace!$G$14</definedName>
    <definedName name="gea">#REF!</definedName>
    <definedName name="gebag">'[3]Krycí list'!$C$6</definedName>
    <definedName name="gefga">#REF!</definedName>
    <definedName name="ger">#REF!</definedName>
    <definedName name="gfbfg">'[4]Krycí list'!$A$4</definedName>
    <definedName name="gfeg">#REF!</definedName>
    <definedName name="gffgfd">[4]Rekapitulace!#REF!</definedName>
    <definedName name="gfg">#REF!</definedName>
    <definedName name="gfgda">'[1]100-stav.část'!#REF!</definedName>
    <definedName name="gfgf">'[5]Krycí list'!$G$7</definedName>
    <definedName name="gfgfag">[4]Rekapitulace!$F$16</definedName>
    <definedName name="gfhbgh">[4]Rekapitulace!$G$16</definedName>
    <definedName name="gfhgffhb" localSheetId="5">#REF!</definedName>
    <definedName name="gfhgffhb">#REF!</definedName>
    <definedName name="gfhghsh">#REF!</definedName>
    <definedName name="gfhgs">'[4]100 stavební'!#REF!</definedName>
    <definedName name="gfhgsfh">[4]Rekapitulace!$I$16</definedName>
    <definedName name="gfhsfh">#REF!</definedName>
    <definedName name="gfhsg">#REF!</definedName>
    <definedName name="gfhsh">'[4]Krycí list'!$C$6</definedName>
    <definedName name="GFRFGVASDVF">[5]Rekapitulace!#REF!</definedName>
    <definedName name="gg">[2]Rekapitulace!#REF!</definedName>
    <definedName name="gge">[2]Rekapitulace!$H$21</definedName>
    <definedName name="ggfg">'[4]100 stavební'!#REF!</definedName>
    <definedName name="gghsgfh">'[1]100-stav.část'!#REF!</definedName>
    <definedName name="ggsdfgs">'[4]100 stavební'!#REF!</definedName>
    <definedName name="ggtgh" localSheetId="5">#REF!</definedName>
    <definedName name="ggtgh">#REF!</definedName>
    <definedName name="gh">'[4]Krycí list'!$A$6</definedName>
    <definedName name="ghabh">[1]Rekapitulace!#REF!</definedName>
    <definedName name="ghagha">'[1]100-stav.část'!#REF!</definedName>
    <definedName name="ghdfg">'[1]100-stav.část'!#REF!</definedName>
    <definedName name="ghfgfxhjgf" localSheetId="5">[1]Rekapitulace!#REF!</definedName>
    <definedName name="ghfgfxhjgf">[1]Rekapitulace!#REF!</definedName>
    <definedName name="ghfghfb">#REF!</definedName>
    <definedName name="ghfh">'[1]100-stav.část'!#REF!</definedName>
    <definedName name="ghfhfg">'[4]100 stavební'!#REF!</definedName>
    <definedName name="ghggfh">'[1]100-stav.část'!#REF!</definedName>
    <definedName name="ghh" localSheetId="5">#REF!</definedName>
    <definedName name="ghh">#REF!</definedName>
    <definedName name="ghhasg">[5]Rekapitulace!$I$29</definedName>
    <definedName name="ghn">[1]Rekapitulace!#REF!</definedName>
    <definedName name="ghnd">'[3]Krycí list'!$A$6</definedName>
    <definedName name="ghrghr">[1]Rekapitulace!#REF!</definedName>
    <definedName name="ghrh">[1]Rekapitulace!$I$15</definedName>
    <definedName name="ghs">[1]Rekapitulace!#REF!</definedName>
    <definedName name="ghsfhgf">'[1]100-stav.část'!#REF!</definedName>
    <definedName name="ghsghsfg">#REF!</definedName>
    <definedName name="gjtj" localSheetId="5">'[1]100-stav.část'!#REF!</definedName>
    <definedName name="gjtj">'[1]100-stav.část'!#REF!</definedName>
    <definedName name="gq">[2]Rekapitulace!#REF!</definedName>
    <definedName name="grtggt">[2]Položky!#REF!</definedName>
    <definedName name="gsdfbs" localSheetId="5">[1]Rekapitulace!#REF!</definedName>
    <definedName name="gsdfbs">[1]Rekapitulace!#REF!</definedName>
    <definedName name="gsfn">'[1]100-stav.část'!#REF!</definedName>
    <definedName name="gsgs">'[4]Krycí list'!$C$4</definedName>
    <definedName name="gshs">'[1]100-stav.část'!#REF!</definedName>
    <definedName name="gtrh">'[1]100-stav.část'!#REF!</definedName>
    <definedName name="gtztzz">'[1]100-stav.část'!#REF!</definedName>
    <definedName name="GVFVA">[5]Rekapitulace!#REF!</definedName>
    <definedName name="gvfvg">'[5]Krycí list'!$C$6</definedName>
    <definedName name="gvfvgfa">[5]Rekapitulace!$H$36</definedName>
    <definedName name="hbfgh" localSheetId="5">#REF!</definedName>
    <definedName name="hbfgh">#REF!</definedName>
    <definedName name="hbgfn" localSheetId="5">'[1]100-stav.část'!#REF!</definedName>
    <definedName name="hbgfn">'[1]100-stav.část'!#REF!</definedName>
    <definedName name="hbgsnhb">'[1]100-stav.část'!#REF!</definedName>
    <definedName name="hdgnj">'[1]Krycí list'!$A$6</definedName>
    <definedName name="hdnh">'[1]100-stav.část'!#REF!</definedName>
    <definedName name="hffjkgh">'[3]Krycí list'!$C$4</definedName>
    <definedName name="hfg">'[4]Krycí list'!$A$4</definedName>
    <definedName name="hg">'[5]Krycí list'!$A$6</definedName>
    <definedName name="hggj">[1]Rekapitulace!#REF!</definedName>
    <definedName name="hgh">'[4]100 stavební'!#REF!</definedName>
    <definedName name="hgshs">'[1]100-stav.část'!#REF!</definedName>
    <definedName name="hgth">[1]Rekapitulace!#REF!</definedName>
    <definedName name="hhnf">'[1]100-stav.část'!#REF!</definedName>
    <definedName name="hhsh">[1]Rekapitulace!$I$16</definedName>
    <definedName name="hhsjnh">'[1]100-stav.část'!#REF!</definedName>
    <definedName name="hjmg" localSheetId="5">'[1]100-stav.část'!#REF!</definedName>
    <definedName name="hjmg">'[1]100-stav.část'!#REF!</definedName>
    <definedName name="hjtzujte">[2]Rekapitulace!$G$14</definedName>
    <definedName name="hndj">'[1]100-stav.část'!#REF!</definedName>
    <definedName name="hng">'[3]Krycí list'!$A$4</definedName>
    <definedName name="hnhj">'[1]Krycí list'!$A$4</definedName>
    <definedName name="hnjte">#REF!</definedName>
    <definedName name="hnshg">[3]Rekapitulace!$I$14</definedName>
    <definedName name="hrhr">[1]Rekapitulace!$H$15</definedName>
    <definedName name="hrhwr">'[1]100-stav.část'!#REF!</definedName>
    <definedName name="hrshj">[4]Rekapitulace!$H$15</definedName>
    <definedName name="hrswjh">#REF!</definedName>
    <definedName name="hs">'[5]100 stavební'!#REF!</definedName>
    <definedName name="hsdf">'[1]100-stav.část'!#REF!</definedName>
    <definedName name="hsfgh">#REF!</definedName>
    <definedName name="hsghbs">[4]Rekapitulace!$E$16</definedName>
    <definedName name="hshhsh">[1]Rekapitulace!$E$16</definedName>
    <definedName name="hshjsjn">[1]Rekapitulace!#REF!</definedName>
    <definedName name="hsrn">'[1]100-stav.část'!#REF!</definedName>
    <definedName name="HSV" localSheetId="3">[7]Rekapitulace!$E$10</definedName>
    <definedName name="HSV" localSheetId="4">[1]Rekapitulace!$E$14</definedName>
    <definedName name="HSV" localSheetId="5">[1]Rekapitulace!$E$15</definedName>
    <definedName name="HSV">Rekapitulace!$E$31</definedName>
    <definedName name="HSV0" localSheetId="3">'200 ZT'!#REF!</definedName>
    <definedName name="HSV0" localSheetId="4">'410 PS'!#REF!</definedName>
    <definedName name="HSV0" localSheetId="5">'700 MaR'!#REF!</definedName>
    <definedName name="HSV0">'100 stavební'!#REF!</definedName>
    <definedName name="htghbgt">[5]Rekapitulace!$H$29</definedName>
    <definedName name="hthztzh">'[2]Krycí list'!$A$6</definedName>
    <definedName name="hwerwh">[1]Rekapitulace!$H$20</definedName>
    <definedName name="hwrh">[1]Rekapitulace!$F$15</definedName>
    <definedName name="hwzh" localSheetId="5">[1]Rekapitulace!#REF!</definedName>
    <definedName name="hwzh">[1]Rekapitulace!#REF!</definedName>
    <definedName name="hzjrth">[4]Rekapitulace!$E$15</definedName>
    <definedName name="hzrj">#REF!</definedName>
    <definedName name="HZS" localSheetId="3">[7]Rekapitulace!$I$10</definedName>
    <definedName name="HZS" localSheetId="4">[1]Rekapitulace!$I$14</definedName>
    <definedName name="HZS" localSheetId="5">[1]Rekapitulace!$I$15</definedName>
    <definedName name="HZS">Rekapitulace!$I$31</definedName>
    <definedName name="HZS0" localSheetId="3">'200 ZT'!#REF!</definedName>
    <definedName name="HZS0" localSheetId="4">'410 PS'!#REF!</definedName>
    <definedName name="HZS0" localSheetId="5">'700 MaR'!#REF!</definedName>
    <definedName name="HZS0">'100 stavební'!#REF!</definedName>
    <definedName name="hzt">[1]Rekapitulace!#REF!</definedName>
    <definedName name="jhdn">[5]Rekapitulace!$G$29</definedName>
    <definedName name="jhlgf" localSheetId="5">'[1]100-stav.část'!#REF!</definedName>
    <definedName name="jhlgf">'[1]100-stav.část'!#REF!</definedName>
    <definedName name="JKSO">'Krycí list'!$F$4</definedName>
    <definedName name="jků" localSheetId="5">'[1]100-stav.část'!#REF!</definedName>
    <definedName name="jků">'[1]100-stav.část'!#REF!</definedName>
    <definedName name="jkzu">#REF!</definedName>
    <definedName name="kjhlk" localSheetId="5">[1]Rekapitulace!#REF!</definedName>
    <definedName name="kjhlk">[1]Rekapitulace!#REF!</definedName>
    <definedName name="kkkl" localSheetId="5">'[1]100-stav.část'!#REF!</definedName>
    <definedName name="kkkl">'[1]100-stav.část'!#REF!</definedName>
    <definedName name="klj" localSheetId="5">'[1]100-stav.část'!#REF!</definedName>
    <definedName name="klj">'[1]100-stav.část'!#REF!</definedName>
    <definedName name="mfhm">[1]Rekapitulace!$H$22</definedName>
    <definedName name="MJ">'Krycí list'!$G$4</definedName>
    <definedName name="mlů" localSheetId="5">'[1]100-stav.část'!#REF!</definedName>
    <definedName name="mlů">'[1]100-stav.část'!#REF!</definedName>
    <definedName name="Mont" localSheetId="3">[7]Rekapitulace!$H$10</definedName>
    <definedName name="Mont" localSheetId="4">[1]Rekapitulace!$H$14</definedName>
    <definedName name="Mont" localSheetId="5">[1]Rekapitulace!$H$15</definedName>
    <definedName name="Mont">Rekapitulace!$H$31</definedName>
    <definedName name="Montaz0" localSheetId="3">'200 ZT'!#REF!</definedName>
    <definedName name="Montaz0" localSheetId="4">'410 PS'!#REF!</definedName>
    <definedName name="Montaz0" localSheetId="5">'700 MaR'!#REF!</definedName>
    <definedName name="Montaz0">'100 stavební'!#REF!</definedName>
    <definedName name="mrfm">[1]Rekapitulace!#REF!</definedName>
    <definedName name="mrm">[1]Rekapitulace!#REF!</definedName>
    <definedName name="NazevDilu">Rekapitulace!$B$6</definedName>
    <definedName name="nazevobjektu" localSheetId="3">'[7]Krycí list'!$C$4</definedName>
    <definedName name="nazevobjektu" localSheetId="4">'[1]Krycí list'!$C$4</definedName>
    <definedName name="nazevobjektu" localSheetId="5">'[1]Krycí list'!$C$4</definedName>
    <definedName name="nazevobjektu">'Krycí list'!$C$4</definedName>
    <definedName name="nazevstavby" localSheetId="3">'[7]Krycí list'!$C$6</definedName>
    <definedName name="nazevstavby" localSheetId="4">'[1]Krycí list'!$C$6</definedName>
    <definedName name="nazevstavby" localSheetId="5">'[1]Krycí list'!$C$6</definedName>
    <definedName name="nazevstavby">'Krycí list'!$C$6</definedName>
    <definedName name="_xlnm.Print_Titles" localSheetId="2">'100 stavební'!$1:$6</definedName>
    <definedName name="_xlnm.Print_Titles" localSheetId="3">'200 ZT'!$1:$6</definedName>
    <definedName name="_xlnm.Print_Titles" localSheetId="4">'410 PS'!$1:$6</definedName>
    <definedName name="_xlnm.Print_Titles" localSheetId="5">'700 MaR'!$1:$6</definedName>
    <definedName name="_xlnm.Print_Titles" localSheetId="1">Rekapitulace!$1:$6</definedName>
    <definedName name="nh">[1]Rekapitulace!$G$16</definedName>
    <definedName name="nn">'[1]100-stav.část'!#REF!</definedName>
    <definedName name="nxbn">[1]Rekapitulace!$F$16</definedName>
    <definedName name="Objednatel">'Krycí list'!$C$8</definedName>
    <definedName name="_xlnm.Print_Area" localSheetId="2">'100 stavební'!$A$1:$G$143</definedName>
    <definedName name="_xlnm.Print_Area" localSheetId="3">'200 ZT'!$A$1:$G$44</definedName>
    <definedName name="_xlnm.Print_Area" localSheetId="4">'410 PS'!$A$1:$G$48</definedName>
    <definedName name="_xlnm.Print_Area" localSheetId="5">'700 MaR'!$A$1:$G$62</definedName>
    <definedName name="_xlnm.Print_Area" localSheetId="0">'Krycí list'!$A$1:$G$45</definedName>
    <definedName name="_xlnm.Print_Area" localSheetId="1">Rekapitulace!$A$1:$I$37</definedName>
    <definedName name="PocetMJ" localSheetId="3">'[7]Krycí list'!$G$7</definedName>
    <definedName name="PocetMJ" localSheetId="4">'[1]Krycí list'!$G$7</definedName>
    <definedName name="PocetMJ" localSheetId="5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3">[7]Rekapitulace!$F$10</definedName>
    <definedName name="PSV" localSheetId="4">[1]Rekapitulace!$F$14</definedName>
    <definedName name="PSV" localSheetId="5">[1]Rekapitulace!$F$15</definedName>
    <definedName name="PSV">Rekapitulace!$F$31</definedName>
    <definedName name="PSV0" localSheetId="3">'200 ZT'!#REF!</definedName>
    <definedName name="PSV0" localSheetId="4">'410 PS'!#REF!</definedName>
    <definedName name="PSV0" localSheetId="5">'700 MaR'!#REF!</definedName>
    <definedName name="PSV0">'100 stavební'!#REF!</definedName>
    <definedName name="qafdq" localSheetId="5">#REF!</definedName>
    <definedName name="qafdq">#REF!</definedName>
    <definedName name="qdeq" localSheetId="5">#REF!</definedName>
    <definedName name="qdeq">#REF!</definedName>
    <definedName name="qedfq" localSheetId="5">#REF!</definedName>
    <definedName name="qedfq">#REF!</definedName>
    <definedName name="REET">[6]Rekapitulace!$F$30</definedName>
    <definedName name="rER">'[6]Krycí list'!$G$7</definedName>
    <definedName name="rewr">'[6]Krycí list'!$C$6</definedName>
    <definedName name="rewrew">'[6]100 stavební'!#REF!</definedName>
    <definedName name="rge" localSheetId="5">#REF!</definedName>
    <definedName name="rge">#REF!</definedName>
    <definedName name="rgtegtre">'[6]100 stavební'!#REF!</definedName>
    <definedName name="rha">'[4]Krycí list'!$G$7</definedName>
    <definedName name="rhaswj">[4]Rekapitulace!$I$15</definedName>
    <definedName name="rhawj">'[4]Krycí list'!$C$4</definedName>
    <definedName name="rherhrt">[2]Položky!#REF!</definedName>
    <definedName name="rhj">#REF!</definedName>
    <definedName name="rhrh">'[1]100-stav.část'!#REF!</definedName>
    <definedName name="rhrhj">'[4]Krycí list'!$C$6</definedName>
    <definedName name="rj">'[1]100-stav.část'!#REF!</definedName>
    <definedName name="rtarta">'[1]100-stav.část'!#REF!</definedName>
    <definedName name="rterazte">'[1]100-stav.část'!#REF!</definedName>
    <definedName name="rthtzrh">'[2]Krycí list'!$A$4</definedName>
    <definedName name="rtret">'[6]100 stavební'!#REF!</definedName>
    <definedName name="rtrter">'[6]100 stavební'!#REF!</definedName>
    <definedName name="serwetr">[1]Rekapitulace!#REF!</definedName>
    <definedName name="sfgbhsn">#REF!</definedName>
    <definedName name="sfs">[1]Rekapitulace!$G$15</definedName>
    <definedName name="sg">'[1]100-stav.část'!#REF!</definedName>
    <definedName name="sgghsh">'[1]100-stav.část'!#REF!</definedName>
    <definedName name="sghgsh">[4]Rekapitulace!$H$16</definedName>
    <definedName name="sghs">'[4]100 stavební'!#REF!</definedName>
    <definedName name="sgsh">'[1]100-stav.část'!#REF!</definedName>
    <definedName name="sh">[4]Rekapitulace!$F$15</definedName>
    <definedName name="shghsg">'[1]100-stav.část'!#REF!</definedName>
    <definedName name="shhh">'[1]100-stav.část'!#REF!</definedName>
    <definedName name="shhhnh">'[1]100-stav.část'!#REF!</definedName>
    <definedName name="shhsf">[1]Rekapitulace!#REF!</definedName>
    <definedName name="shsbh">'[1]100-stav.část'!#REF!</definedName>
    <definedName name="shsg">'[1]100-stav.část'!#REF!</definedName>
    <definedName name="SloupecCC" localSheetId="3">'200 ZT'!$G$6</definedName>
    <definedName name="SloupecCC" localSheetId="4">'410 PS'!$G$6</definedName>
    <definedName name="SloupecCC" localSheetId="5">'700 MaR'!$G$6</definedName>
    <definedName name="SloupecCC">'100 stavební'!$G$6</definedName>
    <definedName name="SloupecCisloPol" localSheetId="3">'200 ZT'!$B$6</definedName>
    <definedName name="SloupecCisloPol" localSheetId="4">'410 PS'!$B$6</definedName>
    <definedName name="SloupecCisloPol" localSheetId="5">'700 MaR'!$B$6</definedName>
    <definedName name="SloupecCisloPol">'100 stavební'!$B$6</definedName>
    <definedName name="SloupecJC" localSheetId="3">'200 ZT'!$F$6</definedName>
    <definedName name="SloupecJC" localSheetId="4">'410 PS'!$F$6</definedName>
    <definedName name="SloupecJC" localSheetId="5">'700 MaR'!$F$6</definedName>
    <definedName name="SloupecJC">'100 stavební'!$F$6</definedName>
    <definedName name="SloupecMJ" localSheetId="3">'200 ZT'!$D$6</definedName>
    <definedName name="SloupecMJ" localSheetId="4">'410 PS'!$D$6</definedName>
    <definedName name="SloupecMJ" localSheetId="5">'700 MaR'!$D$6</definedName>
    <definedName name="SloupecMJ">'100 stavební'!$D$6</definedName>
    <definedName name="SloupecMnozstvi" localSheetId="3">'200 ZT'!$E$6</definedName>
    <definedName name="SloupecMnozstvi" localSheetId="4">'410 PS'!$E$6</definedName>
    <definedName name="SloupecMnozstvi" localSheetId="5">'700 MaR'!$E$6</definedName>
    <definedName name="SloupecMnozstvi">'100 stavební'!$E$6</definedName>
    <definedName name="SloupecNazPol" localSheetId="3">'200 ZT'!$C$6</definedName>
    <definedName name="SloupecNazPol" localSheetId="4">'410 PS'!$C$6</definedName>
    <definedName name="SloupecNazPol" localSheetId="5">'700 MaR'!$C$6</definedName>
    <definedName name="SloupecNazPol">'100 stavební'!$C$6</definedName>
    <definedName name="SloupecPC" localSheetId="3">'200 ZT'!$A$6</definedName>
    <definedName name="SloupecPC" localSheetId="4">'410 PS'!$A$6</definedName>
    <definedName name="SloupecPC" localSheetId="5">'700 MaR'!$A$6</definedName>
    <definedName name="SloupecPC">'100 stavební'!$A$6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2" hidden="1">'100 stavební'!#REF!</definedName>
    <definedName name="solver_opt" localSheetId="3" hidden="1">'200 ZT'!#REF!</definedName>
    <definedName name="solver_opt" localSheetId="4" hidden="1">'410 PS'!#REF!</definedName>
    <definedName name="solver_opt" localSheetId="5" hidden="1">'700 MaR'!#REF!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snn">[3]Rekapitulace!$E$14</definedName>
    <definedName name="tggt">#REF!</definedName>
    <definedName name="tghrh">[1]Rekapitulace!$E$15</definedName>
    <definedName name="tgtgwqt">[2]Rekapitulace!$F$14</definedName>
    <definedName name="tgwthrth">'[2]Krycí list'!$C$4</definedName>
    <definedName name="thje">'[1]100-stav.část'!#REF!</definedName>
    <definedName name="trgwtgwt">'[2]Krycí list'!$C$6</definedName>
    <definedName name="trhw" localSheetId="5">[1]Rekapitulace!#REF!</definedName>
    <definedName name="trhw">[1]Rekapitulace!#REF!</definedName>
    <definedName name="Typ" localSheetId="3">'200 ZT'!#REF!</definedName>
    <definedName name="Typ" localSheetId="4">'410 PS'!#REF!</definedName>
    <definedName name="Typ" localSheetId="5">'700 MaR'!#REF!</definedName>
    <definedName name="Typ">'100 stavební'!#REF!</definedName>
    <definedName name="tzej">[2]Položky!#REF!</definedName>
    <definedName name="tzhehe">[2]Rekapitulace!$E$14</definedName>
    <definedName name="tzzzrt">[6]Rekapitulace!$I$30</definedName>
    <definedName name="utt" localSheetId="5">#REF!</definedName>
    <definedName name="utt">#REF!</definedName>
    <definedName name="vadvdf">[1]Rekapitulace!#REF!</definedName>
    <definedName name="vadvfb">[1]Rekapitulace!#REF!</definedName>
    <definedName name="vgfvbf">'[5]100 stavební'!#REF!</definedName>
    <definedName name="vgfvgf">'[5]100 stavební'!#REF!</definedName>
    <definedName name="VRN" localSheetId="3">[7]Rekapitulace!$H$16</definedName>
    <definedName name="VRN" localSheetId="4">[1]Rekapitulace!$H$21</definedName>
    <definedName name="VRN" localSheetId="5">[1]Rekapitulace!#REF!</definedName>
    <definedName name="VRN">Rekapitulace!$H$36</definedName>
    <definedName name="VRNKc" localSheetId="4">[1]Rekapitulace!#REF!</definedName>
    <definedName name="VRNKc" localSheetId="5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>Rekapitulace!#REF!</definedName>
    <definedName name="vsdf" localSheetId="5">#REF!</definedName>
    <definedName name="vsdf">#REF!</definedName>
    <definedName name="wertgggggggggggg">[2]Položky!#REF!</definedName>
    <definedName name="wh">[1]Rekapitulace!#REF!</definedName>
    <definedName name="whrth">[1]Rekapitulace!#REF!</definedName>
    <definedName name="wtert">'[1]100-stav.část'!#REF!</definedName>
    <definedName name="xbfghg">'[1]100-stav.část'!#REF!</definedName>
    <definedName name="xbgnxn">'[1]Krycí list'!$C$6</definedName>
    <definedName name="xbnbx">[1]Rekapitulace!#REF!</definedName>
    <definedName name="xbnx">'[1]Krycí list'!$C$4</definedName>
    <definedName name="xbxbnx">[1]Rekapitulace!$H$21</definedName>
    <definedName name="xbxn">[1]Rekapitulace!#REF!</definedName>
    <definedName name="ybg" localSheetId="5">#REF!</definedName>
    <definedName name="ybg">#REF!</definedName>
    <definedName name="ybgbfg">#REF!</definedName>
    <definedName name="ycayv">#REF!</definedName>
    <definedName name="ycvbvcb">[6]Rekapitulace!#REF!</definedName>
    <definedName name="yfdg">[1]Rekapitulace!$H$13</definedName>
    <definedName name="yfgfg">[4]Rekapitulace!#REF!</definedName>
    <definedName name="Zakazka">'Krycí list'!$G$9</definedName>
    <definedName name="Zaklad22">'Krycí list'!$F$32</definedName>
    <definedName name="Zaklad5">'Krycí list'!$F$30</definedName>
    <definedName name="zhej" localSheetId="5">#REF!</definedName>
    <definedName name="zhej">#REF!</definedName>
    <definedName name="Zhotovitel">'Krycí list'!$E$11</definedName>
    <definedName name="zthehe">[2]Rekapitulace!$I$14</definedName>
    <definedName name="ztrhew" localSheetId="5">#REF!</definedName>
    <definedName name="ztrhew">#REF!</definedName>
    <definedName name="ztzt">'[1]100-stav.část'!#REF!</definedName>
  </definedNames>
  <calcPr calcId="125725"/>
</workbook>
</file>

<file path=xl/calcChain.xml><?xml version="1.0" encoding="utf-8"?>
<calcChain xmlns="http://schemas.openxmlformats.org/spreadsheetml/2006/main">
  <c r="C93" i="3"/>
  <c r="F3" i="6" l="1"/>
  <c r="G8"/>
  <c r="BA8"/>
  <c r="BB8"/>
  <c r="BC8"/>
  <c r="BD8"/>
  <c r="BE8"/>
  <c r="G9"/>
  <c r="BA9"/>
  <c r="BB9"/>
  <c r="BC9"/>
  <c r="BD9"/>
  <c r="BE9"/>
  <c r="G10"/>
  <c r="BA10"/>
  <c r="BB10"/>
  <c r="BC10"/>
  <c r="BD10"/>
  <c r="BE10"/>
  <c r="G11"/>
  <c r="BA11"/>
  <c r="BB11"/>
  <c r="BC11"/>
  <c r="BD11"/>
  <c r="BE11"/>
  <c r="G12"/>
  <c r="BA12"/>
  <c r="BA13" s="1"/>
  <c r="BB12"/>
  <c r="BC12"/>
  <c r="BC13" s="1"/>
  <c r="BD12"/>
  <c r="BE12"/>
  <c r="BE13" s="1"/>
  <c r="C13"/>
  <c r="G13"/>
  <c r="BB13"/>
  <c r="BD13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A19"/>
  <c r="BB19"/>
  <c r="BC19"/>
  <c r="BD19"/>
  <c r="BE19"/>
  <c r="G20"/>
  <c r="BA20"/>
  <c r="BB20"/>
  <c r="BC20"/>
  <c r="BD20"/>
  <c r="BE20"/>
  <c r="G21"/>
  <c r="BA21"/>
  <c r="BB21"/>
  <c r="BC21"/>
  <c r="BD21"/>
  <c r="BE21"/>
  <c r="G22"/>
  <c r="BA22"/>
  <c r="BB22"/>
  <c r="BC22"/>
  <c r="BD22"/>
  <c r="BE22"/>
  <c r="G23"/>
  <c r="BA23"/>
  <c r="BB23"/>
  <c r="BC23"/>
  <c r="BD23"/>
  <c r="BE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BA28"/>
  <c r="BB28"/>
  <c r="BC28"/>
  <c r="BD28"/>
  <c r="BE28"/>
  <c r="G29"/>
  <c r="BA29"/>
  <c r="BB29"/>
  <c r="BC29"/>
  <c r="BD29"/>
  <c r="BE29"/>
  <c r="G30"/>
  <c r="BA30"/>
  <c r="BB30"/>
  <c r="BC30"/>
  <c r="BD30"/>
  <c r="BE30"/>
  <c r="G31"/>
  <c r="BA31"/>
  <c r="BB31"/>
  <c r="BC31"/>
  <c r="BD31"/>
  <c r="BE31"/>
  <c r="G32"/>
  <c r="BA32"/>
  <c r="BB32"/>
  <c r="BC32"/>
  <c r="BD32"/>
  <c r="BE32"/>
  <c r="G33"/>
  <c r="BA33"/>
  <c r="BB33"/>
  <c r="BC33"/>
  <c r="BD33"/>
  <c r="BE33"/>
  <c r="G34"/>
  <c r="BA34"/>
  <c r="BB34"/>
  <c r="BC34"/>
  <c r="BD34"/>
  <c r="BE34"/>
  <c r="G35"/>
  <c r="BA35"/>
  <c r="BB35"/>
  <c r="BC35"/>
  <c r="BD35"/>
  <c r="BE35"/>
  <c r="G36"/>
  <c r="BA36"/>
  <c r="BB36"/>
  <c r="BC36"/>
  <c r="BD36"/>
  <c r="BE36"/>
  <c r="G37"/>
  <c r="BA37"/>
  <c r="BB37"/>
  <c r="BC37"/>
  <c r="BC38" s="1"/>
  <c r="BD37"/>
  <c r="BE37"/>
  <c r="BE38" s="1"/>
  <c r="C38"/>
  <c r="G38"/>
  <c r="BB38"/>
  <c r="BD38"/>
  <c r="G40"/>
  <c r="G41" s="1"/>
  <c r="BA40"/>
  <c r="BB40"/>
  <c r="BB41" s="1"/>
  <c r="BC40"/>
  <c r="BC41" s="1"/>
  <c r="BD40"/>
  <c r="BD41" s="1"/>
  <c r="BE40"/>
  <c r="C41"/>
  <c r="BA41"/>
  <c r="BE41"/>
  <c r="BA38" l="1"/>
  <c r="G43"/>
  <c r="F92" i="3" s="1"/>
  <c r="G92" s="1"/>
  <c r="G93" s="1"/>
  <c r="F19" i="2" s="1"/>
  <c r="G50" i="5"/>
  <c r="G30"/>
  <c r="C3"/>
  <c r="F3"/>
  <c r="G8"/>
  <c r="BA8" s="1"/>
  <c r="BB8"/>
  <c r="BC8"/>
  <c r="BD8"/>
  <c r="BE8"/>
  <c r="G9"/>
  <c r="BA9" s="1"/>
  <c r="BB9"/>
  <c r="BB10" s="1"/>
  <c r="BC9"/>
  <c r="BD9"/>
  <c r="BD10" s="1"/>
  <c r="BE9"/>
  <c r="G10"/>
  <c r="G11"/>
  <c r="G12"/>
  <c r="BA12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A19"/>
  <c r="BB19"/>
  <c r="BC19"/>
  <c r="BD19"/>
  <c r="BE19"/>
  <c r="G20"/>
  <c r="G21"/>
  <c r="BA21" s="1"/>
  <c r="BA22" s="1"/>
  <c r="BB21"/>
  <c r="BC21"/>
  <c r="BC22" s="1"/>
  <c r="BD21"/>
  <c r="BE21"/>
  <c r="BE22" s="1"/>
  <c r="G22"/>
  <c r="BB22"/>
  <c r="BD22"/>
  <c r="G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BA29"/>
  <c r="BB29"/>
  <c r="BB31" s="1"/>
  <c r="BC29"/>
  <c r="BD29"/>
  <c r="BE29"/>
  <c r="BA30"/>
  <c r="BB30"/>
  <c r="BC30"/>
  <c r="BC31" s="1"/>
  <c r="BD30"/>
  <c r="BE30"/>
  <c r="BE31" s="1"/>
  <c r="G31"/>
  <c r="BA31"/>
  <c r="G32"/>
  <c r="G33"/>
  <c r="G34"/>
  <c r="G35"/>
  <c r="G36"/>
  <c r="G37"/>
  <c r="G38"/>
  <c r="G39"/>
  <c r="G40"/>
  <c r="G41"/>
  <c r="G42"/>
  <c r="G43"/>
  <c r="G44"/>
  <c r="G45"/>
  <c r="G46"/>
  <c r="G47"/>
  <c r="G48"/>
  <c r="G51"/>
  <c r="G52"/>
  <c r="G53"/>
  <c r="G54"/>
  <c r="G55"/>
  <c r="G56"/>
  <c r="G57"/>
  <c r="G58"/>
  <c r="G59"/>
  <c r="G60"/>
  <c r="BE10" l="1"/>
  <c r="BC10"/>
  <c r="BA10"/>
  <c r="BD31"/>
  <c r="G61"/>
  <c r="F145" i="3" s="1"/>
  <c r="G145" s="1"/>
  <c r="G146" s="1"/>
  <c r="H30" i="2" s="1"/>
  <c r="G8" i="4"/>
  <c r="G40" l="1"/>
  <c r="G41"/>
  <c r="G42"/>
  <c r="G43"/>
  <c r="G44"/>
  <c r="G45"/>
  <c r="G46"/>
  <c r="C3" l="1"/>
  <c r="F3"/>
  <c r="BA8"/>
  <c r="BB8"/>
  <c r="BC8"/>
  <c r="BD8"/>
  <c r="BE8"/>
  <c r="G10"/>
  <c r="BA10"/>
  <c r="BB10"/>
  <c r="BC10"/>
  <c r="BD10"/>
  <c r="BE10"/>
  <c r="G11"/>
  <c r="BA11"/>
  <c r="BB11"/>
  <c r="BC11"/>
  <c r="BD11"/>
  <c r="BE11"/>
  <c r="G12"/>
  <c r="G13"/>
  <c r="BB13"/>
  <c r="BC13"/>
  <c r="BD13"/>
  <c r="BE13"/>
  <c r="G14"/>
  <c r="BA14" s="1"/>
  <c r="BB14"/>
  <c r="BC14"/>
  <c r="BD14"/>
  <c r="BE14"/>
  <c r="G15"/>
  <c r="BA15" s="1"/>
  <c r="BB15"/>
  <c r="BC15"/>
  <c r="BD15"/>
  <c r="BE15"/>
  <c r="G16"/>
  <c r="BA16" s="1"/>
  <c r="BB16"/>
  <c r="BC16"/>
  <c r="BD16"/>
  <c r="BE16"/>
  <c r="G17"/>
  <c r="BA17" s="1"/>
  <c r="BB17"/>
  <c r="BC17"/>
  <c r="BD17"/>
  <c r="BE17"/>
  <c r="G18"/>
  <c r="G19"/>
  <c r="BA19" s="1"/>
  <c r="BB19"/>
  <c r="BC19"/>
  <c r="BD19"/>
  <c r="BE19"/>
  <c r="G20"/>
  <c r="G21"/>
  <c r="BA21" s="1"/>
  <c r="BB21"/>
  <c r="BC21"/>
  <c r="BD21"/>
  <c r="BE21"/>
  <c r="G22"/>
  <c r="BB22"/>
  <c r="BD22"/>
  <c r="G23"/>
  <c r="G24"/>
  <c r="BA24"/>
  <c r="BB24"/>
  <c r="BC24"/>
  <c r="BD24"/>
  <c r="BE24"/>
  <c r="G25"/>
  <c r="BA25"/>
  <c r="BB25"/>
  <c r="BC25"/>
  <c r="BD25"/>
  <c r="BE25"/>
  <c r="G26"/>
  <c r="G27"/>
  <c r="BA27"/>
  <c r="BB27"/>
  <c r="BC27"/>
  <c r="BD27"/>
  <c r="BE27"/>
  <c r="G28"/>
  <c r="BA28"/>
  <c r="BB28"/>
  <c r="BC28"/>
  <c r="BD28"/>
  <c r="BE28"/>
  <c r="G29"/>
  <c r="BA29"/>
  <c r="BB29"/>
  <c r="BC29"/>
  <c r="BD29"/>
  <c r="BE29"/>
  <c r="G30"/>
  <c r="BA30"/>
  <c r="BB30"/>
  <c r="BC30"/>
  <c r="BD30"/>
  <c r="BE30"/>
  <c r="G31"/>
  <c r="G32"/>
  <c r="BA32"/>
  <c r="BB32"/>
  <c r="BC32"/>
  <c r="BD32"/>
  <c r="BE32"/>
  <c r="G33"/>
  <c r="BA33"/>
  <c r="BB33"/>
  <c r="BC33"/>
  <c r="BD33"/>
  <c r="BE33"/>
  <c r="G34"/>
  <c r="BA34"/>
  <c r="BB34"/>
  <c r="BC34"/>
  <c r="BD34"/>
  <c r="BE34"/>
  <c r="G35"/>
  <c r="G36"/>
  <c r="G37"/>
  <c r="G38"/>
  <c r="G39"/>
  <c r="G47" l="1"/>
  <c r="F95" i="3" s="1"/>
  <c r="BA13" i="4"/>
  <c r="BE22"/>
  <c r="BC22"/>
  <c r="BA22"/>
  <c r="BE142" i="3" l="1"/>
  <c r="BE143" s="1"/>
  <c r="I30" i="2" s="1"/>
  <c r="BC142" i="3"/>
  <c r="BC143" s="1"/>
  <c r="G30" i="2" s="1"/>
  <c r="BB142" i="3"/>
  <c r="BA142"/>
  <c r="BA143" s="1"/>
  <c r="E30" i="2" s="1"/>
  <c r="G142" i="3"/>
  <c r="BD142" s="1"/>
  <c r="BD143" s="1"/>
  <c r="BB143"/>
  <c r="F30" i="2" s="1"/>
  <c r="G143" i="3"/>
  <c r="H29" i="2" s="1"/>
  <c r="C143" i="3"/>
  <c r="BE139"/>
  <c r="BD139"/>
  <c r="BD140" s="1"/>
  <c r="H28" i="2" s="1"/>
  <c r="BC139" i="3"/>
  <c r="BA139"/>
  <c r="G139"/>
  <c r="BB139" s="1"/>
  <c r="BE138"/>
  <c r="BE140" s="1"/>
  <c r="I28" i="2" s="1"/>
  <c r="BD138" i="3"/>
  <c r="BC138"/>
  <c r="BC140" s="1"/>
  <c r="G28" i="2" s="1"/>
  <c r="BA138" i="3"/>
  <c r="G138"/>
  <c r="BB138" s="1"/>
  <c r="B28" i="2"/>
  <c r="A28"/>
  <c r="BA140" i="3"/>
  <c r="E28" i="2" s="1"/>
  <c r="C140" i="3"/>
  <c r="BE135"/>
  <c r="BE136" s="1"/>
  <c r="I27" i="2" s="1"/>
  <c r="BD135" i="3"/>
  <c r="BD136" s="1"/>
  <c r="H27" i="2" s="1"/>
  <c r="BC135" i="3"/>
  <c r="BA135"/>
  <c r="BA136" s="1"/>
  <c r="E27" i="2" s="1"/>
  <c r="G135" i="3"/>
  <c r="BB135" s="1"/>
  <c r="BB136" s="1"/>
  <c r="F27" i="2" s="1"/>
  <c r="B27"/>
  <c r="A27"/>
  <c r="BC136" i="3"/>
  <c r="G27" i="2" s="1"/>
  <c r="C136" i="3"/>
  <c r="BE132"/>
  <c r="BD132"/>
  <c r="BC132"/>
  <c r="BA132"/>
  <c r="G132"/>
  <c r="BB132" s="1"/>
  <c r="BE131"/>
  <c r="BE133" s="1"/>
  <c r="I26" i="2" s="1"/>
  <c r="BD131" i="3"/>
  <c r="BC131"/>
  <c r="BC133" s="1"/>
  <c r="G26" i="2" s="1"/>
  <c r="BA131" i="3"/>
  <c r="G131"/>
  <c r="BB131" s="1"/>
  <c r="B26" i="2"/>
  <c r="A26"/>
  <c r="BD133" i="3"/>
  <c r="H26" i="2" s="1"/>
  <c r="BA133" i="3"/>
  <c r="E26" i="2" s="1"/>
  <c r="C133" i="3"/>
  <c r="BE128"/>
  <c r="BD128"/>
  <c r="BC128"/>
  <c r="BA128"/>
  <c r="G128"/>
  <c r="BB128" s="1"/>
  <c r="BE127"/>
  <c r="BD127"/>
  <c r="BC127"/>
  <c r="BA127"/>
  <c r="G127"/>
  <c r="BB127" s="1"/>
  <c r="BE126"/>
  <c r="BD126"/>
  <c r="BD129" s="1"/>
  <c r="H25" i="2" s="1"/>
  <c r="BC126" i="3"/>
  <c r="BA126"/>
  <c r="BA129" s="1"/>
  <c r="E25" i="2" s="1"/>
  <c r="G126" i="3"/>
  <c r="BB126" s="1"/>
  <c r="B25" i="2"/>
  <c r="A25"/>
  <c r="BE129" i="3"/>
  <c r="I25" i="2" s="1"/>
  <c r="BC129" i="3"/>
  <c r="G25" i="2" s="1"/>
  <c r="G129" i="3"/>
  <c r="C129"/>
  <c r="BE123"/>
  <c r="BD123"/>
  <c r="BC123"/>
  <c r="BC124" s="1"/>
  <c r="G24" i="2" s="1"/>
  <c r="BA123" i="3"/>
  <c r="G123"/>
  <c r="BB123" s="1"/>
  <c r="BE122"/>
  <c r="BD122"/>
  <c r="BC122"/>
  <c r="BA122"/>
  <c r="G122"/>
  <c r="B24" i="2"/>
  <c r="A24"/>
  <c r="BE124" i="3"/>
  <c r="I24" i="2" s="1"/>
  <c r="BA124" i="3"/>
  <c r="E24" i="2" s="1"/>
  <c r="C124" i="3"/>
  <c r="BE119"/>
  <c r="BD119"/>
  <c r="BC119"/>
  <c r="BA119"/>
  <c r="G119"/>
  <c r="BB119" s="1"/>
  <c r="BE118"/>
  <c r="BD118"/>
  <c r="BC118"/>
  <c r="BA118"/>
  <c r="G118"/>
  <c r="BB118" s="1"/>
  <c r="BE117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BA120" s="1"/>
  <c r="E23" i="2" s="1"/>
  <c r="G112" i="3"/>
  <c r="B23" i="2"/>
  <c r="A23"/>
  <c r="BC120" i="3"/>
  <c r="G23" i="2" s="1"/>
  <c r="C120" i="3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BA110" s="1"/>
  <c r="E22" i="2" s="1"/>
  <c r="G103" i="3"/>
  <c r="BB103" s="1"/>
  <c r="BE102"/>
  <c r="BE110" s="1"/>
  <c r="I22" i="2" s="1"/>
  <c r="BD102" i="3"/>
  <c r="BC102"/>
  <c r="BA102"/>
  <c r="G102"/>
  <c r="B22" i="2"/>
  <c r="A22"/>
  <c r="BC110" i="3"/>
  <c r="G22" i="2" s="1"/>
  <c r="C110" i="3"/>
  <c r="BE99"/>
  <c r="BD99"/>
  <c r="BC99"/>
  <c r="BA99"/>
  <c r="BA100" s="1"/>
  <c r="E21" i="2" s="1"/>
  <c r="G99" i="3"/>
  <c r="BB99" s="1"/>
  <c r="BE98"/>
  <c r="BE100" s="1"/>
  <c r="I21" i="2" s="1"/>
  <c r="BD98" i="3"/>
  <c r="BC98"/>
  <c r="BA98"/>
  <c r="G98"/>
  <c r="B21" i="2"/>
  <c r="A21"/>
  <c r="BC100" i="3"/>
  <c r="G21" i="2" s="1"/>
  <c r="C100" i="3"/>
  <c r="BE95"/>
  <c r="BE96" s="1"/>
  <c r="I20" i="2" s="1"/>
  <c r="BD95" i="3"/>
  <c r="BD96" s="1"/>
  <c r="H20" i="2" s="1"/>
  <c r="BC95" i="3"/>
  <c r="BA95"/>
  <c r="G95"/>
  <c r="G96" s="1"/>
  <c r="B20" i="2"/>
  <c r="A20"/>
  <c r="BC96" i="3"/>
  <c r="G20" i="2" s="1"/>
  <c r="BA96" i="3"/>
  <c r="E20" i="2" s="1"/>
  <c r="C96" i="3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D90" s="1"/>
  <c r="H18" i="2" s="1"/>
  <c r="BC82" i="3"/>
  <c r="BA82"/>
  <c r="G82"/>
  <c r="G90" s="1"/>
  <c r="B18" i="2"/>
  <c r="A18"/>
  <c r="BE90" i="3"/>
  <c r="I18" i="2" s="1"/>
  <c r="BC90" i="3"/>
  <c r="G18" i="2" s="1"/>
  <c r="BA90" i="3"/>
  <c r="E18" i="2" s="1"/>
  <c r="C90" i="3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C80" s="1"/>
  <c r="G17" i="2" s="1"/>
  <c r="BA75" i="3"/>
  <c r="G75"/>
  <c r="BB75" s="1"/>
  <c r="BE74"/>
  <c r="BD74"/>
  <c r="BD80" s="1"/>
  <c r="H17" i="2" s="1"/>
  <c r="BC74" i="3"/>
  <c r="BA74"/>
  <c r="G74"/>
  <c r="B17" i="2"/>
  <c r="A17"/>
  <c r="BE80" i="3"/>
  <c r="I17" i="2" s="1"/>
  <c r="BA80" i="3"/>
  <c r="E17" i="2" s="1"/>
  <c r="C80" i="3"/>
  <c r="BE71"/>
  <c r="BD71"/>
  <c r="BC71"/>
  <c r="BC72" s="1"/>
  <c r="G16" i="2" s="1"/>
  <c r="BA71" i="3"/>
  <c r="G71"/>
  <c r="BB71" s="1"/>
  <c r="BE70"/>
  <c r="BD70"/>
  <c r="BD72" s="1"/>
  <c r="H16" i="2" s="1"/>
  <c r="BC70" i="3"/>
  <c r="BA70"/>
  <c r="BA72" s="1"/>
  <c r="E16" i="2" s="1"/>
  <c r="G70" i="3"/>
  <c r="B16" i="2"/>
  <c r="A16"/>
  <c r="BE72" i="3"/>
  <c r="I16" i="2" s="1"/>
  <c r="C72" i="3"/>
  <c r="BE67"/>
  <c r="BE68" s="1"/>
  <c r="I15" i="2" s="1"/>
  <c r="BD67" i="3"/>
  <c r="BD68" s="1"/>
  <c r="H15" i="2" s="1"/>
  <c r="BC67" i="3"/>
  <c r="BC68" s="1"/>
  <c r="G15" i="2" s="1"/>
  <c r="BB67" i="3"/>
  <c r="BB68" s="1"/>
  <c r="F15" i="2" s="1"/>
  <c r="G67" i="3"/>
  <c r="BA67" s="1"/>
  <c r="BA68" s="1"/>
  <c r="E15" i="2" s="1"/>
  <c r="B15"/>
  <c r="A15"/>
  <c r="C68" i="3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D60"/>
  <c r="BC60"/>
  <c r="BB60"/>
  <c r="G60"/>
  <c r="BA60" s="1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E50"/>
  <c r="BD50"/>
  <c r="BC50"/>
  <c r="BB50"/>
  <c r="G50"/>
  <c r="BA50" s="1"/>
  <c r="BE49"/>
  <c r="BD49"/>
  <c r="BC49"/>
  <c r="BB49"/>
  <c r="G49"/>
  <c r="BA49" s="1"/>
  <c r="BE48"/>
  <c r="BD48"/>
  <c r="BC48"/>
  <c r="BB48"/>
  <c r="G48"/>
  <c r="BA48" s="1"/>
  <c r="BE47"/>
  <c r="BD47"/>
  <c r="BC47"/>
  <c r="BB47"/>
  <c r="G47"/>
  <c r="BA47" s="1"/>
  <c r="BE46"/>
  <c r="BD46"/>
  <c r="BC46"/>
  <c r="BB46"/>
  <c r="G46"/>
  <c r="BA46" s="1"/>
  <c r="BE45"/>
  <c r="BD45"/>
  <c r="BC45"/>
  <c r="BB45"/>
  <c r="G45"/>
  <c r="BA45" s="1"/>
  <c r="BE44"/>
  <c r="BD44"/>
  <c r="BC44"/>
  <c r="BB44"/>
  <c r="G44"/>
  <c r="BA44" s="1"/>
  <c r="BE43"/>
  <c r="BE65" s="1"/>
  <c r="I14" i="2" s="1"/>
  <c r="BD43" i="3"/>
  <c r="BC43"/>
  <c r="BC65" s="1"/>
  <c r="G14" i="2" s="1"/>
  <c r="BB43" i="3"/>
  <c r="G43"/>
  <c r="BA43" s="1"/>
  <c r="B14" i="2"/>
  <c r="A14"/>
  <c r="BD65" i="3"/>
  <c r="H14" i="2" s="1"/>
  <c r="BB65" i="3"/>
  <c r="F14" i="2" s="1"/>
  <c r="C65" i="3"/>
  <c r="BE40"/>
  <c r="BD40"/>
  <c r="BC40"/>
  <c r="BB40"/>
  <c r="G40"/>
  <c r="BA40" s="1"/>
  <c r="BE39"/>
  <c r="BD39"/>
  <c r="BC39"/>
  <c r="BB39"/>
  <c r="G39"/>
  <c r="BA39" s="1"/>
  <c r="B13" i="2"/>
  <c r="A13"/>
  <c r="BC41" i="3"/>
  <c r="G13" i="2" s="1"/>
  <c r="C41" i="3"/>
  <c r="BE36"/>
  <c r="BD36"/>
  <c r="BC36"/>
  <c r="BB36"/>
  <c r="G36"/>
  <c r="BA36" s="1"/>
  <c r="BE35"/>
  <c r="BD35"/>
  <c r="BC35"/>
  <c r="BB35"/>
  <c r="G35"/>
  <c r="BA35" s="1"/>
  <c r="BE34"/>
  <c r="BD34"/>
  <c r="BC34"/>
  <c r="BB34"/>
  <c r="G34"/>
  <c r="BA34" s="1"/>
  <c r="BE33"/>
  <c r="BD33"/>
  <c r="BC33"/>
  <c r="BB33"/>
  <c r="G33"/>
  <c r="BA33" s="1"/>
  <c r="BE32"/>
  <c r="BD32"/>
  <c r="BC32"/>
  <c r="BC37" s="1"/>
  <c r="G12" i="2" s="1"/>
  <c r="BB32" i="3"/>
  <c r="G32"/>
  <c r="BA32" s="1"/>
  <c r="BE31"/>
  <c r="BD31"/>
  <c r="BD37" s="1"/>
  <c r="H12" i="2" s="1"/>
  <c r="BC31" i="3"/>
  <c r="BB31"/>
  <c r="BB37" s="1"/>
  <c r="F12" i="2" s="1"/>
  <c r="G31" i="3"/>
  <c r="BA31" s="1"/>
  <c r="B12" i="2"/>
  <c r="A12"/>
  <c r="BE37" i="3"/>
  <c r="I12" i="2" s="1"/>
  <c r="C37" i="3"/>
  <c r="BE28"/>
  <c r="BD28"/>
  <c r="BC28"/>
  <c r="BB28"/>
  <c r="G28"/>
  <c r="BA28" s="1"/>
  <c r="BE27"/>
  <c r="BD27"/>
  <c r="BC27"/>
  <c r="BB27"/>
  <c r="G27"/>
  <c r="BA27" s="1"/>
  <c r="BE26"/>
  <c r="BE29" s="1"/>
  <c r="I11" i="2" s="1"/>
  <c r="BD26" i="3"/>
  <c r="BC26"/>
  <c r="BB26"/>
  <c r="G26"/>
  <c r="BA26" s="1"/>
  <c r="B11" i="2"/>
  <c r="A11"/>
  <c r="C29" i="3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E24" s="1"/>
  <c r="I10" i="2" s="1"/>
  <c r="BD19" i="3"/>
  <c r="BC19"/>
  <c r="BB19"/>
  <c r="G19"/>
  <c r="BA19" s="1"/>
  <c r="B10" i="2"/>
  <c r="A10"/>
  <c r="C24" i="3"/>
  <c r="BE16"/>
  <c r="BD16"/>
  <c r="BD17" s="1"/>
  <c r="H9" i="2" s="1"/>
  <c r="BC16" i="3"/>
  <c r="BB16"/>
  <c r="G16"/>
  <c r="BA16" s="1"/>
  <c r="BE15"/>
  <c r="BD15"/>
  <c r="BC15"/>
  <c r="BB15"/>
  <c r="G15"/>
  <c r="BA15" s="1"/>
  <c r="B9" i="2"/>
  <c r="A9"/>
  <c r="C17" i="3"/>
  <c r="BE12"/>
  <c r="BD12"/>
  <c r="BD13" s="1"/>
  <c r="H8" i="2" s="1"/>
  <c r="BC12" i="3"/>
  <c r="BB12"/>
  <c r="BB13" s="1"/>
  <c r="F8" i="2" s="1"/>
  <c r="G12" i="3"/>
  <c r="BA12" s="1"/>
  <c r="BA13" s="1"/>
  <c r="E8" i="2" s="1"/>
  <c r="B8"/>
  <c r="A8"/>
  <c r="BE13" i="3"/>
  <c r="I8" i="2" s="1"/>
  <c r="BC13" i="3"/>
  <c r="G8" i="2" s="1"/>
  <c r="G13" i="3"/>
  <c r="C13"/>
  <c r="BE9"/>
  <c r="BD9"/>
  <c r="BC9"/>
  <c r="BC10" s="1"/>
  <c r="G7" i="2" s="1"/>
  <c r="BB9" i="3"/>
  <c r="G9"/>
  <c r="BA9" s="1"/>
  <c r="BE8"/>
  <c r="BD8"/>
  <c r="BD10" s="1"/>
  <c r="H7" i="2" s="1"/>
  <c r="BC8" i="3"/>
  <c r="BB8"/>
  <c r="BB10" s="1"/>
  <c r="F7" i="2" s="1"/>
  <c r="G8" i="3"/>
  <c r="BA8" s="1"/>
  <c r="B7" i="2"/>
  <c r="A7"/>
  <c r="BE10" i="3"/>
  <c r="I7" i="2" s="1"/>
  <c r="C10" i="3"/>
  <c r="C4"/>
  <c r="F3"/>
  <c r="C3"/>
  <c r="C2" i="2"/>
  <c r="C1"/>
  <c r="F31" i="1"/>
  <c r="G8"/>
  <c r="BD100" i="3" l="1"/>
  <c r="H21" i="2" s="1"/>
  <c r="BD110" i="3"/>
  <c r="H22" i="2" s="1"/>
  <c r="G124" i="3"/>
  <c r="G133"/>
  <c r="G136"/>
  <c r="G110"/>
  <c r="G100"/>
  <c r="G10"/>
  <c r="BB17"/>
  <c r="F9" i="2" s="1"/>
  <c r="BB24" i="3"/>
  <c r="F10" i="2" s="1"/>
  <c r="BD24" i="3"/>
  <c r="H10" i="2" s="1"/>
  <c r="BC24" i="3"/>
  <c r="G10" i="2" s="1"/>
  <c r="BA17" i="3"/>
  <c r="E9" i="2" s="1"/>
  <c r="BC17" i="3"/>
  <c r="G9" i="2" s="1"/>
  <c r="BE17" i="3"/>
  <c r="I9" i="2" s="1"/>
  <c r="BB29" i="3"/>
  <c r="F11" i="2" s="1"/>
  <c r="BD29" i="3"/>
  <c r="H11" i="2" s="1"/>
  <c r="BC29" i="3"/>
  <c r="G11" i="2" s="1"/>
  <c r="BA41" i="3"/>
  <c r="E13" i="2" s="1"/>
  <c r="BE41" i="3"/>
  <c r="I13" i="2" s="1"/>
  <c r="G17" i="3"/>
  <c r="BB41"/>
  <c r="F13" i="2" s="1"/>
  <c r="BD41" i="3"/>
  <c r="H13" i="2" s="1"/>
  <c r="G65" i="3"/>
  <c r="G72"/>
  <c r="G80"/>
  <c r="BA65"/>
  <c r="E14" i="2" s="1"/>
  <c r="BE120" i="3"/>
  <c r="I23" i="2" s="1"/>
  <c r="BD124" i="3"/>
  <c r="H24" i="2" s="1"/>
  <c r="BB129" i="3"/>
  <c r="F25" i="2" s="1"/>
  <c r="BB133" i="3"/>
  <c r="F26" i="2" s="1"/>
  <c r="G140" i="3"/>
  <c r="BD120"/>
  <c r="H23" i="2" s="1"/>
  <c r="G31"/>
  <c r="C14" i="1" s="1"/>
  <c r="G120" i="3"/>
  <c r="BA10"/>
  <c r="E7" i="2" s="1"/>
  <c r="BA24" i="3"/>
  <c r="E10" i="2" s="1"/>
  <c r="BA29" i="3"/>
  <c r="E11" i="2" s="1"/>
  <c r="BA37" i="3"/>
  <c r="E12" i="2" s="1"/>
  <c r="BB140" i="3"/>
  <c r="F28" i="2" s="1"/>
  <c r="G24" i="3"/>
  <c r="G29"/>
  <c r="G37"/>
  <c r="G41"/>
  <c r="BB70"/>
  <c r="BB72" s="1"/>
  <c r="F16" i="2" s="1"/>
  <c r="BB74" i="3"/>
  <c r="BB80" s="1"/>
  <c r="F17" i="2" s="1"/>
  <c r="BB82" i="3"/>
  <c r="BB90" s="1"/>
  <c r="F18" i="2" s="1"/>
  <c r="BB95" i="3"/>
  <c r="BB96" s="1"/>
  <c r="F20" i="2" s="1"/>
  <c r="BB98" i="3"/>
  <c r="BB100" s="1"/>
  <c r="F21" i="2" s="1"/>
  <c r="BB102" i="3"/>
  <c r="BB110" s="1"/>
  <c r="F22" i="2" s="1"/>
  <c r="BB112" i="3"/>
  <c r="BB120" s="1"/>
  <c r="F23" i="2" s="1"/>
  <c r="BB122" i="3"/>
  <c r="BB124" s="1"/>
  <c r="F24" i="2" s="1"/>
  <c r="G68" i="3"/>
  <c r="H31" i="2" l="1"/>
  <c r="C15" i="1" s="1"/>
  <c r="I31" i="2"/>
  <c r="C20" i="1" s="1"/>
  <c r="F31" i="2"/>
  <c r="C17" i="1" s="1"/>
  <c r="E31" i="2"/>
  <c r="C16" i="1" l="1"/>
  <c r="C18" s="1"/>
  <c r="C21" s="1"/>
  <c r="G22" l="1"/>
  <c r="C22" s="1"/>
  <c r="F32" s="1"/>
  <c r="F33" l="1"/>
  <c r="F34" s="1"/>
  <c r="G21"/>
</calcChain>
</file>

<file path=xl/sharedStrings.xml><?xml version="1.0" encoding="utf-8"?>
<sst xmlns="http://schemas.openxmlformats.org/spreadsheetml/2006/main" count="877" uniqueCount="535">
  <si>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</si>
  <si>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</si>
  <si>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</si>
  <si>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</si>
  <si>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</si>
  <si>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</si>
  <si>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</si>
  <si>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</si>
  <si>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</si>
  <si>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</si>
  <si>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</si>
  <si>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</si>
  <si>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</si>
  <si>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</si>
  <si>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</si>
  <si>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</si>
  <si>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</si>
  <si>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</si>
  <si>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</si>
  <si>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</si>
  <si>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</si>
  <si>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</si>
  <si>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</si>
  <si>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</si>
  <si>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</si>
  <si>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</si>
  <si>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</si>
  <si>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</si>
  <si>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</si>
  <si>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</si>
  <si>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</si>
  <si>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</si>
  <si>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</si>
  <si>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</si>
  <si>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</si>
  <si>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</si>
  <si>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</si>
  <si>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</si>
  <si>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</si>
  <si>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</si>
  <si>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</si>
  <si>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</si>
  <si>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</si>
  <si>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</si>
  <si>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</si>
  <si>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</si>
  <si>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</si>
  <si>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</si>
  <si>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</si>
  <si>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</si>
  <si>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</si>
  <si>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</si>
  <si>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</si>
  <si>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</si>
  <si>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</si>
  <si>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</si>
  <si>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</si>
  <si>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</si>
  <si>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</si>
  <si>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</si>
  <si>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</si>
  <si>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</si>
  <si>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</si>
  <si>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</si>
  <si>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</si>
  <si>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</si>
  <si>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</si>
  <si>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</si>
  <si>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</si>
  <si>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</si>
  <si>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132 20-1101.R00</t>
  </si>
  <si>
    <t xml:space="preserve">Hloubení rýh šířky do 60 cm v hor.3 do 100 m3 </t>
  </si>
  <si>
    <t>m3</t>
  </si>
  <si>
    <t>132 20-1109.R00</t>
  </si>
  <si>
    <t xml:space="preserve">Příplatek za lepivost - hloubení rýh 60 cm v hor.3 </t>
  </si>
  <si>
    <t>5</t>
  </si>
  <si>
    <t>Komunikace</t>
  </si>
  <si>
    <t>591 10-0020.RAA</t>
  </si>
  <si>
    <t>Zpětné položení dlažby dlažby zámkové, dlažba přírodní tloušťka 6 cm 30% nových</t>
  </si>
  <si>
    <t>m2</t>
  </si>
  <si>
    <t>61</t>
  </si>
  <si>
    <t>Upravy povrchů vnitřní</t>
  </si>
  <si>
    <t>611 42-1431.R00</t>
  </si>
  <si>
    <t xml:space="preserve">Oprava váp.omítek stropů do 50% plochy - štukových </t>
  </si>
  <si>
    <t>612 42-1431.R00</t>
  </si>
  <si>
    <t xml:space="preserve">Oprava vápen.omítek stěn do 50 % pl. - štukových </t>
  </si>
  <si>
    <t>62</t>
  </si>
  <si>
    <t>Upravy povrchů vnější</t>
  </si>
  <si>
    <t>622 42-1553.R00</t>
  </si>
  <si>
    <t>622 42-1300.RU1</t>
  </si>
  <si>
    <t>622 42-1309.RU1</t>
  </si>
  <si>
    <t>216 90-4112.R00</t>
  </si>
  <si>
    <t xml:space="preserve">Očištění tlakovou vodou zdiva </t>
  </si>
  <si>
    <t>622 45-4321.R00</t>
  </si>
  <si>
    <t xml:space="preserve">Oprava vnějších omítek cement.,štukových do 30 % </t>
  </si>
  <si>
    <t>64</t>
  </si>
  <si>
    <t>Výplně otvorů</t>
  </si>
  <si>
    <t>641 95-2211.R00</t>
  </si>
  <si>
    <t xml:space="preserve">Osazení rámů okenních plast, plocha do 2,5 m2 </t>
  </si>
  <si>
    <t>kus</t>
  </si>
  <si>
    <t>642 95-2221.R00</t>
  </si>
  <si>
    <t xml:space="preserve">Dodatečné osaz.plast.zárubní.,pl.nad 2,5m2 </t>
  </si>
  <si>
    <t>641 96-0000.R00</t>
  </si>
  <si>
    <t xml:space="preserve">Těsnění spár otvorových prvků PU pěnou </t>
  </si>
  <si>
    <t>m</t>
  </si>
  <si>
    <t>94</t>
  </si>
  <si>
    <t>Lešení a stavební výtahy</t>
  </si>
  <si>
    <t>941 94-1041.R00</t>
  </si>
  <si>
    <t xml:space="preserve">Montáž lešení leh.řad.s podlahami,š.1,2 m, H 10 m </t>
  </si>
  <si>
    <t>941 94-1291.R00</t>
  </si>
  <si>
    <t xml:space="preserve">Příplatek za každý měsíc použití lešení k pol.1041 </t>
  </si>
  <si>
    <t>941 94-1841.R00</t>
  </si>
  <si>
    <t xml:space="preserve">Demontáž lešení leh.řad.s podlahami,š.1,2 m,H 10 m </t>
  </si>
  <si>
    <t>944 94-4011.R00</t>
  </si>
  <si>
    <t xml:space="preserve">Montáž ochranné sítě z umělých vláken </t>
  </si>
  <si>
    <t>944 94-4031.R00</t>
  </si>
  <si>
    <t xml:space="preserve">Příplatek za každý měsíc použití sítí k pol. 4011 </t>
  </si>
  <si>
    <t>944 94-4081.R00</t>
  </si>
  <si>
    <t xml:space="preserve">Demontáž ochranné sítě z umělých vláken </t>
  </si>
  <si>
    <t>95</t>
  </si>
  <si>
    <t>Dokončovací kce na pozem.stav.</t>
  </si>
  <si>
    <t>952 90-1111.R00</t>
  </si>
  <si>
    <t xml:space="preserve">Vyčištění budov o výšce podlaží do 4 m </t>
  </si>
  <si>
    <t>953 90-9001</t>
  </si>
  <si>
    <t xml:space="preserve">Zpětná montáž prvků na fasádě vč. repase a nátěru </t>
  </si>
  <si>
    <t>kpl</t>
  </si>
  <si>
    <t>96</t>
  </si>
  <si>
    <t>Bourání konstrukcí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</si>
  <si>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</si>
  <si>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</si>
  <si>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</si>
  <si>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</si>
  <si>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968 06-1112.R00</t>
  </si>
  <si>
    <t xml:space="preserve">Vyvěšení dřevěných okenních křídel pl. do 1,5 m2 </t>
  </si>
  <si>
    <t>968 06-2354.R00</t>
  </si>
  <si>
    <t xml:space="preserve">Vybourání dřevěných rámů oken dvojitých pl. 1 m2 </t>
  </si>
  <si>
    <t>968 06-2246.R00</t>
  </si>
  <si>
    <t xml:space="preserve">Vybourání dřevěných rámů oken jednoduch. pl. 4 m2 </t>
  </si>
  <si>
    <t>968 06-1125.R00</t>
  </si>
  <si>
    <t xml:space="preserve">Vyvěšení dřevěných dveřních křídel pl. do 2 m2 </t>
  </si>
  <si>
    <t>968 06-2456.R00</t>
  </si>
  <si>
    <t xml:space="preserve">Vybourání dřevěných dveřních zárubní pl. nad 2 m2 </t>
  </si>
  <si>
    <t>113 10-6121.R00</t>
  </si>
  <si>
    <t>Rozebrání dlažeb z betonových dlaždic na sucho ke zpětnému použití</t>
  </si>
  <si>
    <t>764 41-0850.R00</t>
  </si>
  <si>
    <t xml:space="preserve">Demontáž oplechování parapetů,rš od 100 do 330 mm </t>
  </si>
  <si>
    <t>764 35-2810.R00</t>
  </si>
  <si>
    <t xml:space="preserve">Demontáž žlabů půlkruh. rovných, rš 330 mm, do 30° </t>
  </si>
  <si>
    <t>764 45-4802.R00</t>
  </si>
  <si>
    <t xml:space="preserve">Demontáž odpadních trub kruhových,D 120 mm </t>
  </si>
  <si>
    <t>764 45-6855.R00</t>
  </si>
  <si>
    <t xml:space="preserve">Demontáž kolen výtokových.kruhových,D 120 mm </t>
  </si>
  <si>
    <t>764 35-9810.R00</t>
  </si>
  <si>
    <t xml:space="preserve">Demontáž kotlíku kónického, sklon do 30° </t>
  </si>
  <si>
    <t>764 43-0850.R00</t>
  </si>
  <si>
    <t xml:space="preserve">Demontáž oplechování zdí,rš 600 mm </t>
  </si>
  <si>
    <t>968 90-9001</t>
  </si>
  <si>
    <t xml:space="preserve">Demontáž prvků kotvených na fasádě </t>
  </si>
  <si>
    <t>712 40-0832.R00</t>
  </si>
  <si>
    <t xml:space="preserve">Odstranění živičné krytiny střech do 30° 2vrstvé </t>
  </si>
  <si>
    <t>762 34-1811.R00</t>
  </si>
  <si>
    <t xml:space="preserve">Demontáž bednění střech rovných z prken hrubých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</si>
  <si>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</si>
  <si>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</si>
  <si>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</si>
  <si>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</si>
  <si>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</si>
  <si>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</si>
  <si>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</si>
  <si>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</si>
  <si>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</si>
  <si>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</si>
  <si>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</si>
  <si>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T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</si>
  <si>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</si>
  <si>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</si>
  <si>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</si>
  <si>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</si>
  <si>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</si>
  <si>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proti vodě</t>
  </si>
  <si>
    <t>711 49-1172.RZ1</t>
  </si>
  <si>
    <t xml:space="preserve">Izolace tlaková, ochranná textilie, vodorovná </t>
  </si>
  <si>
    <t>998 71-1201.R00</t>
  </si>
  <si>
    <t xml:space="preserve">Přesun hmot pro izolace proti vodě, výšky do 6 m </t>
  </si>
  <si>
    <t>712</t>
  </si>
  <si>
    <t>Živičné krytiny</t>
  </si>
  <si>
    <t>712 43-1101.R00</t>
  </si>
  <si>
    <t xml:space="preserve">Povlaková krytina střech do 30°, AIP přibitím </t>
  </si>
  <si>
    <t>712 34-1559.R00</t>
  </si>
  <si>
    <t xml:space="preserve">Povlaková krytina střech do 10°, NAIP přitavením </t>
  </si>
  <si>
    <t>628-52250.2</t>
  </si>
  <si>
    <t>628-52266</t>
  </si>
  <si>
    <t>628-22006</t>
  </si>
  <si>
    <t xml:space="preserve">Pás asfaltovaný V 13 oboustranný posyp </t>
  </si>
  <si>
    <t>998 71-2202.R00</t>
  </si>
  <si>
    <t xml:space="preserve">Přesun hmot pro povlakové krytiny, výšky do 12 m </t>
  </si>
  <si>
    <t>713</t>
  </si>
  <si>
    <t>Izolace tepelné</t>
  </si>
  <si>
    <t>713 12-1111.R00</t>
  </si>
  <si>
    <t xml:space="preserve">Izolace tepelná podlah na sucho, jednovrstvá </t>
  </si>
  <si>
    <t>283-75421</t>
  </si>
  <si>
    <t xml:space="preserve">Deska z polystyrenu extrudov tl 100mm </t>
  </si>
  <si>
    <t>713 13-1131.R00</t>
  </si>
  <si>
    <t xml:space="preserve">Izolace tepelná stěn lepením </t>
  </si>
  <si>
    <t>713 14-1125.R00</t>
  </si>
  <si>
    <t xml:space="preserve">Izolace tepelná střech, desky , na lepidlo </t>
  </si>
  <si>
    <t>283-75805</t>
  </si>
  <si>
    <t xml:space="preserve">Deska polystyren EPS 100S Stabil </t>
  </si>
  <si>
    <t>283 75740</t>
  </si>
  <si>
    <t xml:space="preserve">Deska XPS tl 70 mm </t>
  </si>
  <si>
    <t>713 19-1100.RT9</t>
  </si>
  <si>
    <t>Položení izolační fólie včetně dodávky fólie PE</t>
  </si>
  <si>
    <t>998 71-3201.R00</t>
  </si>
  <si>
    <t xml:space="preserve">Přesun hmot pro izolace tepelné, výšky do 6 m </t>
  </si>
  <si>
    <t>732</t>
  </si>
  <si>
    <t>Předávací stanice</t>
  </si>
  <si>
    <t>732 101</t>
  </si>
  <si>
    <t xml:space="preserve">Náklady dle přílohy díl 410 </t>
  </si>
  <si>
    <t>762</t>
  </si>
  <si>
    <t>Konstrukce tesařské</t>
  </si>
  <si>
    <t>762 34-0010.RAA</t>
  </si>
  <si>
    <t>Bednění střech z prken na sraz prkna tloušťky 20 mm, včetně dodávky</t>
  </si>
  <si>
    <t>998 76-2202.R00</t>
  </si>
  <si>
    <t xml:space="preserve">Přesun hmot pro tesařské konstrukce, výšky do 12 m </t>
  </si>
  <si>
    <t>764</t>
  </si>
  <si>
    <t>Konstrukce klempířské</t>
  </si>
  <si>
    <t>764 90-1082.R00</t>
  </si>
  <si>
    <t>Oplechování parapetů, rš 300 mm poplast plech poz 1/K</t>
  </si>
  <si>
    <t>764 90-1030.R00</t>
  </si>
  <si>
    <t>Kotlík žlabový kónický OK vel.žlabu 125 mm poplast plech, poz 5/K</t>
  </si>
  <si>
    <t>764 90-1040.R00</t>
  </si>
  <si>
    <t>Žlab podokap půlkruhový rš.250 poplast plech, poz 3/K</t>
  </si>
  <si>
    <t>764 90-1052.R00</t>
  </si>
  <si>
    <t>Odpadní trouby kruhové D 120 mm poplast plech poz 4/K</t>
  </si>
  <si>
    <t>764 90-1101.R00</t>
  </si>
  <si>
    <t>Oplechování štít.zdi vč. podklad.desky poz 2/K</t>
  </si>
  <si>
    <t>764 90-1260</t>
  </si>
  <si>
    <t>Lemování zdí z poplast plechu rš.400+250mm poz 6/K</t>
  </si>
  <si>
    <t>764 90-9001</t>
  </si>
  <si>
    <t>Oplechování drobných doplňkových konstrukcí poz 11/K</t>
  </si>
  <si>
    <t>998 76-4201.R00</t>
  </si>
  <si>
    <t xml:space="preserve">Přesun hmot pro klempířské konstr., výšky do 6 m </t>
  </si>
  <si>
    <t>766</t>
  </si>
  <si>
    <t>Konstrukce truhlářské</t>
  </si>
  <si>
    <t>766 101</t>
  </si>
  <si>
    <t>Okno plast vel 600/600mm vč.izol dvojskla, kování a mikroventilace, poz OZ1</t>
  </si>
  <si>
    <t>766 102</t>
  </si>
  <si>
    <t>Okno plast vel 1100/1500 mm,vč. izol.dvojskla kování a mikroventilace, poz OZ2</t>
  </si>
  <si>
    <t>766 103</t>
  </si>
  <si>
    <t>Okno plast vel 1400/1500 vč izol.dvojskla, mikroventilace a kování D+M, poz OZ 3</t>
  </si>
  <si>
    <t>766 61-5002</t>
  </si>
  <si>
    <t>Dveře vstupní plast.vel.900/1970 dvoukř.prosklené vč.kování D+M,</t>
  </si>
  <si>
    <t>766 201</t>
  </si>
  <si>
    <t>Dveře vstupní plastvel 600/1970 dvoukřl.prosklené vč.kování D+M,</t>
  </si>
  <si>
    <t>Dveře vstupní plastvel 1100/2465 prosklené vč.kování D+M, pozD 05</t>
  </si>
  <si>
    <t>766 301</t>
  </si>
  <si>
    <t xml:space="preserve">Mléčná folie na sklo </t>
  </si>
  <si>
    <t>998 76-6201.R00</t>
  </si>
  <si>
    <t xml:space="preserve">Přesun hmot pro truhlářské konstr., výšky do 6 m </t>
  </si>
  <si>
    <t>767</t>
  </si>
  <si>
    <t>Konstrukce zámečnické</t>
  </si>
  <si>
    <t>767 101</t>
  </si>
  <si>
    <t>Repase mříží okna vel 1400/1500mm poz 03/Z</t>
  </si>
  <si>
    <t>998 76-7201.R00</t>
  </si>
  <si>
    <t xml:space="preserve">Přesun hmot pro zámečnické konstr., výšky do 6 m </t>
  </si>
  <si>
    <t>776</t>
  </si>
  <si>
    <t>Podlahy povlakové</t>
  </si>
  <si>
    <t>776 10-1115.R00</t>
  </si>
  <si>
    <t>Vyrovnání podkladů samonivelační stěrkou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</si>
  <si>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</si>
  <si>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</si>
  <si>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</si>
  <si>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</si>
  <si>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</si>
  <si>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</si>
  <si>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</si>
  <si>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 prům.podlahy vč. výztuž pásky </t>
  </si>
  <si>
    <t>998 77-7202.R00</t>
  </si>
  <si>
    <t xml:space="preserve">Přesun hmot pro podlahy syntetické, výšky do 12 m </t>
  </si>
  <si>
    <t>783</t>
  </si>
  <si>
    <t>Nátěry</t>
  </si>
  <si>
    <t>783 78-2303.R00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</si>
  <si>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</si>
  <si>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</si>
  <si>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</si>
  <si>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</si>
  <si>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</si>
  <si>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</si>
  <si>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M21</t>
  </si>
  <si>
    <t>Elektromontáže</t>
  </si>
  <si>
    <t>210 20-0029.RAB</t>
  </si>
  <si>
    <t>Úprava hromosvodu pro administrativní budovy</t>
  </si>
  <si>
    <t>kompl</t>
  </si>
  <si>
    <t>Boukalová Jarmila</t>
  </si>
  <si>
    <t>SO 037 Návštěvní dům</t>
  </si>
  <si>
    <t>Boukalová</t>
  </si>
  <si>
    <t>říjen 2011</t>
  </si>
  <si>
    <t>732 Předávací stanice</t>
  </si>
  <si>
    <t>Stavební přípomoce</t>
  </si>
  <si>
    <t>Pomocné ocelové konstrukce</t>
  </si>
  <si>
    <t xml:space="preserve">Tlakové zkoušky potrubí </t>
  </si>
  <si>
    <t>734 114</t>
  </si>
  <si>
    <t xml:space="preserve">Jímky pro tlakové a teplotní odběry </t>
  </si>
  <si>
    <t>734 113</t>
  </si>
  <si>
    <t>Tlakoměr diferenciální, roz. 0-100 kPa včetně návarků</t>
  </si>
  <si>
    <t>734 112</t>
  </si>
  <si>
    <t>Teploměr kruhový s jímkou, G 3/8", rozsah 0-120 °C</t>
  </si>
  <si>
    <t>734 111</t>
  </si>
  <si>
    <t xml:space="preserve">Tlakoměr kruhový, rozsah 0-6 bar </t>
  </si>
  <si>
    <t>734110</t>
  </si>
  <si>
    <t>G 1“</t>
  </si>
  <si>
    <t>734 109</t>
  </si>
  <si>
    <t>Vyvažovací regulační ventil s přednastavením a vypouštěním G 3/4"</t>
  </si>
  <si>
    <t>734 108</t>
  </si>
  <si>
    <t>734 107</t>
  </si>
  <si>
    <t>Zpětný ventil G 3/4"</t>
  </si>
  <si>
    <t>734 106</t>
  </si>
  <si>
    <t>734 105</t>
  </si>
  <si>
    <t>734 104</t>
  </si>
  <si>
    <t>Kulový kohout G 3/4“</t>
  </si>
  <si>
    <t>734 103</t>
  </si>
  <si>
    <t>Odvzdušňovací kulový kohout G 3/8“</t>
  </si>
  <si>
    <t>734 102</t>
  </si>
  <si>
    <t>Vypouštěcí a odvzdušňovací kulový kohout G 1/2“</t>
  </si>
  <si>
    <t>včetně kapiláry do přívodního potrubí a návarku 1/4“,</t>
  </si>
  <si>
    <t>734 101</t>
  </si>
  <si>
    <t>Závěsy na potrubí, konzole, objímky</t>
  </si>
  <si>
    <t>Odvzdušňovací nádoby DN 50</t>
  </si>
  <si>
    <t>733 103</t>
  </si>
  <si>
    <t>Orientační štítky na potrubí</t>
  </si>
  <si>
    <t>733 102</t>
  </si>
  <si>
    <t>Potrubí z ocelových trubek závitových v kotelnách a strojovnách</t>
  </si>
  <si>
    <t>Čerpadlo třístupňové DN25/6, G = 0,69 m3/h, el. 230 V</t>
  </si>
  <si>
    <t>732 103</t>
  </si>
  <si>
    <t>732 102</t>
  </si>
  <si>
    <t xml:space="preserve">   Zásobníkový ohřívač TV závěsný,  kombinovaný, objem 200 l, včetně tepelné izolace, jm.v. 24 kW</t>
  </si>
  <si>
    <t>Čerpadlo s plynulou regulací otáček v závislosti na tlakové diferenci DN 25/6, G = 0,60 m3/h, el. 230 V</t>
  </si>
  <si>
    <t>DN 25/6, G = 1,20 m3/h, el. 230 V</t>
  </si>
  <si>
    <t xml:space="preserve">   ve spojích svařovaných do DN 32</t>
  </si>
  <si>
    <t>Uzavírací ventil s lineární škrticí charakteristikou  - armatury na vstupu do PS, DN32</t>
  </si>
  <si>
    <t>Vyvažovací regulační ventil  s přednastavením DN 25</t>
  </si>
  <si>
    <t>DN 32</t>
  </si>
  <si>
    <t>Regulátor diferenčního tlaku plynule nastavitelný, montáž do zpětného potrubí,</t>
  </si>
  <si>
    <t>se schopností regulovat až po úplné uzavření, PN 25, DN 25</t>
  </si>
  <si>
    <t>G 5/4“</t>
  </si>
  <si>
    <t>Filtr závitový s výměnnou vložkou G 3/4“</t>
  </si>
  <si>
    <t>Nátěry potrubí syntetické základní do DN 32</t>
  </si>
  <si>
    <t>Nátěry potrubí syntetické základní s 1x email. do DN 32</t>
  </si>
  <si>
    <t xml:space="preserve">Tepelná izolace potrubí a kolen z polyetylenu tl. 25 mm </t>
  </si>
  <si>
    <t>732 104</t>
  </si>
  <si>
    <t>733  101</t>
  </si>
  <si>
    <t>733 104</t>
  </si>
  <si>
    <t>733 105</t>
  </si>
  <si>
    <t>783 101</t>
  </si>
  <si>
    <t>celkem za</t>
  </si>
  <si>
    <t xml:space="preserve"> nátěru a tepelné izolace, modul 80   8 hrdel, L = 1200 mm</t>
  </si>
  <si>
    <t xml:space="preserve">Doplňkové konstrukce z ocelového válc. materiálu včetně nátěrů, </t>
  </si>
  <si>
    <t>M36 Měření a regulace</t>
  </si>
  <si>
    <t>Vypracování výrobní dokumentace M + R</t>
  </si>
  <si>
    <t>360 49</t>
  </si>
  <si>
    <t>Revize včetně revizní zprávy</t>
  </si>
  <si>
    <t>360 48</t>
  </si>
  <si>
    <t>Seřízení ma uvedení do provozu</t>
  </si>
  <si>
    <t>360 46</t>
  </si>
  <si>
    <t>Vypracování SW podstanice</t>
  </si>
  <si>
    <t>Převodník metalika-optika</t>
  </si>
  <si>
    <t>360 45</t>
  </si>
  <si>
    <t>Ovládací panel pro montáž na čelní desku rozváděče</t>
  </si>
  <si>
    <t>360 44</t>
  </si>
  <si>
    <t>Podstanice řídícího systému pro  AI=12,DI=10, AO=5, DO=10</t>
  </si>
  <si>
    <t>360 43</t>
  </si>
  <si>
    <t>360 42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</si>
  <si>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</si>
  <si>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360 41</t>
  </si>
  <si>
    <t xml:space="preserve">  </t>
  </si>
  <si>
    <t>Vodič CYA 6 mm2, žlutozelený</t>
  </si>
  <si>
    <t>360 40</t>
  </si>
  <si>
    <t>Ukončení kabelů smršťovací záklopkou</t>
  </si>
  <si>
    <t>360 39</t>
  </si>
  <si>
    <t>360 38</t>
  </si>
  <si>
    <t>Krabice se svorkama  na povrch (Acidur)</t>
  </si>
  <si>
    <t>360 37</t>
  </si>
  <si>
    <t>kg</t>
  </si>
  <si>
    <t>Materiál úhelník 35x35x3</t>
  </si>
  <si>
    <t>360 36</t>
  </si>
  <si>
    <t>360 35</t>
  </si>
  <si>
    <t>Kotevní destička</t>
  </si>
  <si>
    <t>360 34</t>
  </si>
  <si>
    <t>360 33</t>
  </si>
  <si>
    <t>Žlab MARS 125x50 včetně kolen, podpěr a vík</t>
  </si>
  <si>
    <t>360 32</t>
  </si>
  <si>
    <t>360 31</t>
  </si>
  <si>
    <t>Žlab MARS 62x50 včetně kolen, podpěr a vík</t>
  </si>
  <si>
    <t>360 30</t>
  </si>
  <si>
    <t>360 29</t>
  </si>
  <si>
    <t>Kabel LAM TWIN 4x2x0,5 pevně uložený</t>
  </si>
  <si>
    <t>360 28</t>
  </si>
  <si>
    <t>360 27</t>
  </si>
  <si>
    <t>Kabel CYKY 5J x 1, 5 pevně uložený</t>
  </si>
  <si>
    <t>360 26</t>
  </si>
  <si>
    <t>360 25</t>
  </si>
  <si>
    <t>Kabel CYKY 3J x 1, 5 pevně uložený</t>
  </si>
  <si>
    <t>360 24</t>
  </si>
  <si>
    <t>360 23</t>
  </si>
  <si>
    <t>Kabel JYSTY 2P x 0,8 pevně uložený</t>
  </si>
  <si>
    <t>360 22</t>
  </si>
  <si>
    <t>KABELY A KONSTRUKCE VČETNĚ NÁTĚRŮ</t>
  </si>
  <si>
    <t xml:space="preserve">Jednopólový vypínač pro nástěnnou montáž, IP44 </t>
  </si>
  <si>
    <t>360 21</t>
  </si>
  <si>
    <t>Zářivkové svítidlo, 2x36W, přisazené, IP54</t>
  </si>
  <si>
    <t>360 20</t>
  </si>
  <si>
    <t>360 19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</si>
  <si>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</si>
  <si>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</si>
  <si>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</si>
  <si>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</si>
  <si>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</si>
  <si>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</si>
  <si>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</si>
  <si>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</si>
  <si>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</si>
  <si>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</si>
  <si>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</si>
  <si>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</si>
  <si>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</si>
  <si>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</si>
  <si>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</si>
  <si>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</si>
  <si>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</si>
  <si>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</si>
  <si>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</si>
  <si>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</si>
  <si>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</si>
  <si>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</si>
  <si>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</si>
  <si>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</si>
  <si>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</si>
  <si>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</si>
  <si>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</si>
  <si>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</si>
  <si>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</si>
  <si>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</si>
  <si>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Čidlo teploty tyčové , 77/1-2x,78/1, 79/3,80/1</t>
  </si>
  <si>
    <t>Prostorový snímač teploty ,78/2,80/4</t>
  </si>
  <si>
    <t>Stonkový termostat, 30 až 90 st.C, 80/2</t>
  </si>
  <si>
    <t>Snímač tlaku , 0-10V, 0-6B,77/2,</t>
  </si>
  <si>
    <t>Snímač zaplavení včetně elektrod, 80/3</t>
  </si>
  <si>
    <t>Havarijní ventil s elektrohydraulickým uzávěrem, DN 25, PN25, pohon 230V,50 Hz, 68/5</t>
  </si>
  <si>
    <t>ROZVÁDĚČ RA-037</t>
  </si>
  <si>
    <t>SOFTWARE objektu 037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</si>
  <si>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kv=2,5m3/hod, PN16,pohon 24V, 0-10V, 78/3,</t>
    </r>
  </si>
  <si>
    <r>
      <t xml:space="preserve">Přímý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kv=4,0m3/hod, PN16,pohon 24V, 0-10V, 79/2,</t>
    </r>
  </si>
  <si>
    <t>M36</t>
  </si>
  <si>
    <t>Měření a regulace</t>
  </si>
  <si>
    <t>Náklady dle přílohy díl 700</t>
  </si>
  <si>
    <t>M 21</t>
  </si>
  <si>
    <t>MaR</t>
  </si>
  <si>
    <t>Zateplovací systém ETICS tl.40 mm se silikátovou omítkou 2,5 kg/m2</t>
  </si>
  <si>
    <t>Zateplovací systém ETICS tl. 150 mm se silikátovou omítkou  2,5 kg/m2</t>
  </si>
  <si>
    <t xml:space="preserve">SBS modifik.pás </t>
  </si>
  <si>
    <t>SBS modifik.pás s posypem tl 40mm</t>
  </si>
  <si>
    <t>Nátěr tesařských konstrukcí  protihnilobný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</si>
  <si>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</si>
  <si>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</si>
  <si>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</si>
  <si>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</si>
  <si>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</si>
  <si>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</si>
  <si>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</si>
  <si>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</si>
  <si>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</si>
  <si>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</si>
  <si>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Izolace tl 25mm DN 32 </t>
  </si>
  <si>
    <t>722 18-9002</t>
  </si>
  <si>
    <t xml:space="preserve">Pozink.žlábky pro potrubí pod stropem do DN 40 </t>
  </si>
  <si>
    <t>722 17-9001</t>
  </si>
  <si>
    <t>Potrubí z PPR 25/3,5 mm vč. tep izolace tl 20mm</t>
  </si>
  <si>
    <t>722 17-2312.R00</t>
  </si>
  <si>
    <t>Potrubí z PPR Instaplast, studená, D 32/4,4 mm vč. izol tl 9mm</t>
  </si>
  <si>
    <t>722 17-2313.R00</t>
  </si>
  <si>
    <t xml:space="preserve">Cirkulační čerpadlo DN 15 </t>
  </si>
  <si>
    <t>724 32-9000</t>
  </si>
  <si>
    <t xml:space="preserve">Zpětná klapka DN 25 </t>
  </si>
  <si>
    <t>722 23-1063</t>
  </si>
  <si>
    <t xml:space="preserve">Zpětná klapka DN 15 </t>
  </si>
  <si>
    <t>722 23-1062</t>
  </si>
  <si>
    <t xml:space="preserve">Kulový kohout s vypouš´t DN 25 </t>
  </si>
  <si>
    <t>722 22-2332</t>
  </si>
  <si>
    <t xml:space="preserve">Kulový kohouti DN 15 </t>
  </si>
  <si>
    <t>722 22-2311</t>
  </si>
  <si>
    <t xml:space="preserve">Kulový kohout  DN 25 </t>
  </si>
  <si>
    <t>722 22-2313</t>
  </si>
  <si>
    <t xml:space="preserve">Nádoba expanzní na pitnou vodu 8l </t>
  </si>
  <si>
    <t>724 30-9002</t>
  </si>
  <si>
    <t xml:space="preserve">Ventil pojistný, G 1/2 </t>
  </si>
  <si>
    <t>722 23-1161.R00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</si>
  <si>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</si>
  <si>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</si>
  <si>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</si>
  <si>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</si>
  <si>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Filtr vodovodní DN 15 </t>
  </si>
  <si>
    <t>722 23-2364</t>
  </si>
  <si>
    <t xml:space="preserve">Filtr vodovodní DN 25 </t>
  </si>
  <si>
    <t>722 23-2362</t>
  </si>
  <si>
    <t xml:space="preserve">Ventil redukční G 1 (DN 25) </t>
  </si>
  <si>
    <t>722 23-1283.R00</t>
  </si>
  <si>
    <t>soubor</t>
  </si>
  <si>
    <t xml:space="preserve">Oprava-potrubí závitové,vsazení odbočky DN 32 </t>
  </si>
  <si>
    <t>722 13-1914.R00</t>
  </si>
  <si>
    <t xml:space="preserve">Napojení plast.potrubí na stáv.potrubí pozink </t>
  </si>
  <si>
    <t>722 17-9002</t>
  </si>
  <si>
    <t xml:space="preserve">Demontáž nepotřebných rozvodů vody a zařízení </t>
  </si>
  <si>
    <t>722 133-9001</t>
  </si>
  <si>
    <t>Vnitřní vodovod</t>
  </si>
  <si>
    <t>722</t>
  </si>
  <si>
    <t xml:space="preserve">Přesun hmot pro vnitřní kanalizaci, výšky do 6 m </t>
  </si>
  <si>
    <t>998 72-1201.R00</t>
  </si>
  <si>
    <t xml:space="preserve">Zkouška těsnosti kanalizace vodou DN 125 </t>
  </si>
  <si>
    <t>721 29-0111.R00</t>
  </si>
  <si>
    <t xml:space="preserve">Průraz přes obvodovou zeď vel 100x100 mm </t>
  </si>
  <si>
    <t>953 50-9001</t>
  </si>
  <si>
    <t xml:space="preserve">Potrubí HT připojovací DN 40 x 1,8 mm </t>
  </si>
  <si>
    <t>721 17-6102.R00</t>
  </si>
  <si>
    <t xml:space="preserve">Napojení kanalizace na stáv.dešťový svod </t>
  </si>
  <si>
    <t>721 17-000</t>
  </si>
  <si>
    <t>Vnitřní kanalizace</t>
  </si>
  <si>
    <t>721</t>
  </si>
  <si>
    <t>Sníž.energet.náročnosti pro vytápění věznice Příbram</t>
  </si>
  <si>
    <t>720</t>
  </si>
  <si>
    <t>Zdravotní instalace</t>
  </si>
  <si>
    <t>720 01</t>
  </si>
  <si>
    <t xml:space="preserve">Náklady dle přílohy- díl 200 </t>
  </si>
  <si>
    <t>Zdravotní instalace celkem</t>
  </si>
  <si>
    <t>Kombinovaný rozdělovač a sběrač včetně konzol,</t>
  </si>
  <si>
    <t>Zateplovací systém dle etics, soklový polystyren 70 mm s omítkou marmolit</t>
  </si>
</sst>
</file>

<file path=xl/styles.xml><?xml version="1.0" encoding="utf-8"?>
<styleSheet xmlns="http://schemas.openxmlformats.org/spreadsheetml/2006/main">
  <numFmts count="3">
    <numFmt numFmtId="164" formatCode="#,##0\ &quot;Kč&quot;"/>
    <numFmt numFmtId="165" formatCode="#,##0.00_ ;[Red]\-#,##0.00\ "/>
    <numFmt numFmtId="166" formatCode="#,##0_ ;[Red]\-#,##0\ "/>
  </numFmts>
  <fonts count="33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charset val="238"/>
    </font>
    <font>
      <sz val="8"/>
      <name val="Arial"/>
      <family val="2"/>
    </font>
    <font>
      <sz val="8"/>
      <name val="Arial CE"/>
      <charset val="238"/>
    </font>
    <font>
      <i/>
      <sz val="8"/>
      <name val="Arial CE"/>
      <charset val="238"/>
    </font>
    <font>
      <b/>
      <i/>
      <sz val="10"/>
      <name val="Arial CE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b/>
      <i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22" fillId="0" borderId="0"/>
    <xf numFmtId="0" fontId="20" fillId="0" borderId="0"/>
    <xf numFmtId="0" fontId="22" fillId="0" borderId="0"/>
  </cellStyleXfs>
  <cellXfs count="25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4" fontId="21" fillId="0" borderId="60" xfId="1" applyNumberFormat="1" applyFont="1" applyBorder="1"/>
    <xf numFmtId="0" fontId="23" fillId="0" borderId="53" xfId="2" applyFont="1" applyBorder="1" applyAlignment="1">
      <alignment horizontal="center"/>
    </xf>
    <xf numFmtId="0" fontId="23" fillId="0" borderId="53" xfId="2" applyFont="1" applyBorder="1" applyAlignment="1">
      <alignment horizontal="left" indent="1"/>
    </xf>
    <xf numFmtId="3" fontId="17" fillId="0" borderId="53" xfId="1" applyNumberFormat="1" applyFont="1" applyBorder="1"/>
    <xf numFmtId="2" fontId="17" fillId="0" borderId="0" xfId="1" applyNumberFormat="1" applyFont="1"/>
    <xf numFmtId="0" fontId="23" fillId="0" borderId="53" xfId="2" applyNumberFormat="1" applyFont="1" applyBorder="1" applyAlignment="1">
      <alignment horizontal="center" wrapText="1"/>
    </xf>
    <xf numFmtId="2" fontId="17" fillId="0" borderId="6" xfId="1" applyNumberFormat="1" applyFont="1" applyFill="1" applyBorder="1" applyAlignment="1">
      <alignment horizontal="right"/>
    </xf>
    <xf numFmtId="49" fontId="24" fillId="0" borderId="53" xfId="1" applyNumberFormat="1" applyFont="1" applyFill="1" applyBorder="1" applyAlignment="1">
      <alignment horizontal="right"/>
    </xf>
    <xf numFmtId="4" fontId="24" fillId="0" borderId="6" xfId="1" applyNumberFormat="1" applyFont="1" applyFill="1" applyBorder="1" applyAlignment="1">
      <alignment horizontal="right"/>
    </xf>
    <xf numFmtId="49" fontId="25" fillId="0" borderId="53" xfId="1" applyNumberFormat="1" applyFont="1" applyFill="1" applyBorder="1" applyAlignment="1">
      <alignment horizontal="right"/>
    </xf>
    <xf numFmtId="0" fontId="24" fillId="0" borderId="53" xfId="1" applyFont="1" applyFill="1" applyBorder="1" applyAlignment="1">
      <alignment horizontal="center"/>
    </xf>
    <xf numFmtId="2" fontId="24" fillId="0" borderId="6" xfId="1" applyNumberFormat="1" applyFont="1" applyFill="1" applyBorder="1" applyAlignment="1">
      <alignment horizontal="right"/>
    </xf>
    <xf numFmtId="0" fontId="23" fillId="0" borderId="13" xfId="2" applyFont="1" applyBorder="1" applyAlignment="1">
      <alignment horizontal="left" indent="1"/>
    </xf>
    <xf numFmtId="4" fontId="17" fillId="0" borderId="6" xfId="1" applyNumberFormat="1" applyFont="1" applyFill="1" applyBorder="1" applyAlignment="1">
      <alignment horizontal="right"/>
    </xf>
    <xf numFmtId="49" fontId="8" fillId="0" borderId="53" xfId="1" applyNumberFormat="1" applyFont="1" applyFill="1" applyBorder="1" applyAlignment="1">
      <alignment horizontal="right"/>
    </xf>
    <xf numFmtId="0" fontId="8" fillId="0" borderId="53" xfId="1" applyFont="1" applyFill="1" applyBorder="1" applyAlignment="1">
      <alignment horizontal="center"/>
    </xf>
    <xf numFmtId="0" fontId="23" fillId="0" borderId="6" xfId="2" applyFont="1" applyBorder="1" applyAlignment="1"/>
    <xf numFmtId="0" fontId="23" fillId="0" borderId="6" xfId="2" applyFont="1" applyBorder="1" applyAlignment="1">
      <alignment horizontal="left" indent="1"/>
    </xf>
    <xf numFmtId="0" fontId="23" fillId="0" borderId="6" xfId="2" applyNumberFormat="1" applyFont="1" applyBorder="1" applyAlignment="1">
      <alignment horizontal="left" wrapText="1" indent="1"/>
    </xf>
    <xf numFmtId="0" fontId="23" fillId="0" borderId="6" xfId="2" applyFont="1" applyFill="1" applyBorder="1" applyAlignment="1">
      <alignment horizontal="left" indent="1"/>
    </xf>
    <xf numFmtId="2" fontId="17" fillId="0" borderId="6" xfId="1" applyNumberFormat="1" applyFont="1" applyBorder="1"/>
    <xf numFmtId="3" fontId="24" fillId="0" borderId="53" xfId="1" applyNumberFormat="1" applyFont="1" applyBorder="1" applyAlignment="1">
      <alignment horizontal="right"/>
    </xf>
    <xf numFmtId="0" fontId="8" fillId="0" borderId="53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21" fillId="0" borderId="60" xfId="1" applyFont="1" applyBorder="1"/>
    <xf numFmtId="0" fontId="21" fillId="0" borderId="0" xfId="1" applyFont="1"/>
    <xf numFmtId="2" fontId="17" fillId="0" borderId="0" xfId="1" applyNumberFormat="1" applyFont="1" applyFill="1"/>
    <xf numFmtId="4" fontId="17" fillId="0" borderId="53" xfId="1" applyNumberFormat="1" applyFont="1" applyBorder="1"/>
    <xf numFmtId="0" fontId="9" fillId="0" borderId="60" xfId="1" applyBorder="1"/>
    <xf numFmtId="0" fontId="9" fillId="0" borderId="60" xfId="1" applyBorder="1" applyAlignment="1">
      <alignment horizontal="right"/>
    </xf>
    <xf numFmtId="0" fontId="26" fillId="0" borderId="0" xfId="1" applyFont="1"/>
    <xf numFmtId="4" fontId="26" fillId="0" borderId="53" xfId="1" applyNumberFormat="1" applyFont="1" applyBorder="1"/>
    <xf numFmtId="166" fontId="27" fillId="0" borderId="53" xfId="0" applyNumberFormat="1" applyFont="1" applyBorder="1" applyAlignment="1">
      <alignment vertical="center"/>
    </xf>
    <xf numFmtId="0" fontId="27" fillId="0" borderId="53" xfId="0" applyFont="1" applyBorder="1" applyAlignment="1">
      <alignment horizontal="center" vertical="center"/>
    </xf>
    <xf numFmtId="0" fontId="26" fillId="0" borderId="53" xfId="1" applyFont="1" applyBorder="1"/>
    <xf numFmtId="4" fontId="24" fillId="0" borderId="53" xfId="1" applyNumberFormat="1" applyFont="1" applyFill="1" applyBorder="1"/>
    <xf numFmtId="166" fontId="29" fillId="0" borderId="53" xfId="0" applyNumberFormat="1" applyFont="1" applyBorder="1" applyAlignment="1">
      <alignment vertical="center"/>
    </xf>
    <xf numFmtId="0" fontId="29" fillId="0" borderId="53" xfId="0" applyFont="1" applyBorder="1" applyAlignment="1">
      <alignment horizontal="center" vertical="center"/>
    </xf>
    <xf numFmtId="0" fontId="24" fillId="0" borderId="53" xfId="1" applyFont="1" applyBorder="1"/>
    <xf numFmtId="0" fontId="17" fillId="0" borderId="53" xfId="1" applyFont="1" applyBorder="1" applyAlignment="1">
      <alignment horizontal="center"/>
    </xf>
    <xf numFmtId="0" fontId="17" fillId="0" borderId="53" xfId="1" applyFont="1" applyBorder="1"/>
    <xf numFmtId="3" fontId="17" fillId="0" borderId="53" xfId="1" applyNumberFormat="1" applyFont="1" applyBorder="1" applyAlignment="1">
      <alignment horizontal="center"/>
    </xf>
    <xf numFmtId="4" fontId="24" fillId="0" borderId="53" xfId="1" applyNumberFormat="1" applyFont="1" applyFill="1" applyBorder="1" applyAlignment="1">
      <alignment vertical="center"/>
    </xf>
    <xf numFmtId="0" fontId="17" fillId="0" borderId="53" xfId="1" applyFont="1" applyBorder="1" applyAlignment="1">
      <alignment horizontal="center" vertical="center"/>
    </xf>
    <xf numFmtId="0" fontId="17" fillId="0" borderId="53" xfId="1" applyFont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49" fontId="24" fillId="0" borderId="53" xfId="1" applyNumberFormat="1" applyFont="1" applyFill="1" applyBorder="1" applyAlignment="1">
      <alignment horizontal="center"/>
    </xf>
    <xf numFmtId="0" fontId="5" fillId="0" borderId="13" xfId="1" applyFont="1" applyFill="1" applyBorder="1"/>
    <xf numFmtId="0" fontId="29" fillId="0" borderId="13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 wrapText="1"/>
    </xf>
    <xf numFmtId="0" fontId="9" fillId="0" borderId="61" xfId="1" applyFill="1" applyBorder="1" applyAlignment="1">
      <alignment horizontal="center"/>
    </xf>
    <xf numFmtId="0" fontId="9" fillId="0" borderId="6" xfId="1" applyNumberFormat="1" applyFill="1" applyBorder="1" applyAlignment="1">
      <alignment horizontal="right"/>
    </xf>
    <xf numFmtId="165" fontId="29" fillId="0" borderId="6" xfId="0" applyNumberFormat="1" applyFont="1" applyBorder="1" applyAlignment="1">
      <alignment vertical="center"/>
    </xf>
    <xf numFmtId="165" fontId="27" fillId="0" borderId="6" xfId="0" applyNumberFormat="1" applyFont="1" applyBorder="1" applyAlignment="1">
      <alignment vertical="center"/>
    </xf>
    <xf numFmtId="0" fontId="9" fillId="0" borderId="58" xfId="1" applyBorder="1"/>
    <xf numFmtId="0" fontId="29" fillId="0" borderId="0" xfId="0" applyFont="1" applyAlignment="1">
      <alignment horizontal="right" vertical="center" wrapText="1"/>
    </xf>
    <xf numFmtId="165" fontId="29" fillId="0" borderId="0" xfId="0" applyNumberFormat="1" applyFont="1" applyAlignment="1">
      <alignment vertical="center"/>
    </xf>
    <xf numFmtId="0" fontId="30" fillId="0" borderId="0" xfId="0" applyFont="1" applyAlignment="1">
      <alignment horizontal="right" vertical="center" wrapText="1"/>
    </xf>
    <xf numFmtId="0" fontId="24" fillId="0" borderId="53" xfId="1" applyFont="1" applyBorder="1" applyAlignment="1">
      <alignment horizontal="center"/>
    </xf>
    <xf numFmtId="0" fontId="9" fillId="0" borderId="61" xfId="1" applyFill="1" applyBorder="1"/>
    <xf numFmtId="0" fontId="17" fillId="0" borderId="0" xfId="1" applyFont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0" fontId="32" fillId="0" borderId="60" xfId="1" applyFont="1" applyBorder="1"/>
    <xf numFmtId="4" fontId="32" fillId="0" borderId="60" xfId="1" applyNumberFormat="1" applyFont="1" applyBorder="1"/>
    <xf numFmtId="4" fontId="24" fillId="0" borderId="53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5">
    <cellStyle name="normální" xfId="0" builtinId="0"/>
    <cellStyle name="Normální 2" xfId="3"/>
    <cellStyle name="Normální 3" xfId="2"/>
    <cellStyle name="Normální 4" xfId="4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24</xdr:row>
      <xdr:rowOff>0</xdr:rowOff>
    </xdr:from>
    <xdr:to>
      <xdr:col>5</xdr:col>
      <xdr:colOff>552450</xdr:colOff>
      <xdr:row>24</xdr:row>
      <xdr:rowOff>0</xdr:rowOff>
    </xdr:to>
    <xdr:sp macro="" textlink="">
      <xdr:nvSpPr>
        <xdr:cNvPr id="2" name="Line 21"/>
        <xdr:cNvSpPr>
          <a:spLocks noChangeShapeType="1"/>
        </xdr:cNvSpPr>
      </xdr:nvSpPr>
      <xdr:spPr bwMode="auto">
        <a:xfrm>
          <a:off x="3276600" y="38862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24</xdr:row>
      <xdr:rowOff>0</xdr:rowOff>
    </xdr:from>
    <xdr:to>
      <xdr:col>5</xdr:col>
      <xdr:colOff>542925</xdr:colOff>
      <xdr:row>24</xdr:row>
      <xdr:rowOff>0</xdr:rowOff>
    </xdr:to>
    <xdr:sp macro="" textlink="">
      <xdr:nvSpPr>
        <xdr:cNvPr id="3" name="Line 22"/>
        <xdr:cNvSpPr>
          <a:spLocks noChangeShapeType="1"/>
        </xdr:cNvSpPr>
      </xdr:nvSpPr>
      <xdr:spPr bwMode="auto">
        <a:xfrm>
          <a:off x="3267075" y="38862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4" name="Line 33"/>
        <xdr:cNvSpPr>
          <a:spLocks noChangeShapeType="1"/>
        </xdr:cNvSpPr>
      </xdr:nvSpPr>
      <xdr:spPr bwMode="auto">
        <a:xfrm>
          <a:off x="3276600" y="42100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5" name="Line 34"/>
        <xdr:cNvSpPr>
          <a:spLocks noChangeShapeType="1"/>
        </xdr:cNvSpPr>
      </xdr:nvSpPr>
      <xdr:spPr bwMode="auto">
        <a:xfrm>
          <a:off x="3267075" y="42100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552450</xdr:colOff>
      <xdr:row>25</xdr:row>
      <xdr:rowOff>0</xdr:rowOff>
    </xdr:to>
    <xdr:sp macro="" textlink="">
      <xdr:nvSpPr>
        <xdr:cNvPr id="6" name="Line 83"/>
        <xdr:cNvSpPr>
          <a:spLocks noChangeShapeType="1"/>
        </xdr:cNvSpPr>
      </xdr:nvSpPr>
      <xdr:spPr bwMode="auto">
        <a:xfrm>
          <a:off x="5867400" y="1920716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25</xdr:row>
      <xdr:rowOff>0</xdr:rowOff>
    </xdr:from>
    <xdr:to>
      <xdr:col>5</xdr:col>
      <xdr:colOff>542925</xdr:colOff>
      <xdr:row>25</xdr:row>
      <xdr:rowOff>0</xdr:rowOff>
    </xdr:to>
    <xdr:sp macro="" textlink="">
      <xdr:nvSpPr>
        <xdr:cNvPr id="7" name="Line 84"/>
        <xdr:cNvSpPr>
          <a:spLocks noChangeShapeType="1"/>
        </xdr:cNvSpPr>
      </xdr:nvSpPr>
      <xdr:spPr bwMode="auto">
        <a:xfrm>
          <a:off x="5857875" y="1920716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22%20Gar&#225;&#382;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21%20ubytovna%20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0%20Sklad%20CH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4%20OVK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03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2">
          <cell r="H22">
            <v>17878.528296000004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ZT 200"/>
      <sheetName val="410 PS"/>
      <sheetName val="700 MaR"/>
    </sheetNames>
    <sheetDataSet>
      <sheetData sheetId="0">
        <row r="4">
          <cell r="C4" t="str">
            <v>SO 022 Garáže</v>
          </cell>
        </row>
        <row r="6">
          <cell r="C6" t="str">
            <v>Sniž.energet.náročnosti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0</v>
          </cell>
          <cell r="F14">
            <v>3090.096</v>
          </cell>
          <cell r="G14">
            <v>0</v>
          </cell>
          <cell r="H14">
            <v>0</v>
          </cell>
          <cell r="I14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stavební"/>
      <sheetName val="410 PS"/>
      <sheetName val="700 MaR"/>
      <sheetName val="100 PS"/>
    </sheetNames>
    <sheetDataSet>
      <sheetData sheetId="0">
        <row r="4">
          <cell r="C4" t="str">
            <v>SO 021 ubytovna 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16119.747799999999</v>
          </cell>
          <cell r="F14">
            <v>74158.354000000007</v>
          </cell>
          <cell r="G14">
            <v>0</v>
          </cell>
          <cell r="H14">
            <v>0</v>
          </cell>
          <cell r="I14">
            <v>0</v>
          </cell>
        </row>
        <row r="21">
          <cell r="H21">
            <v>4062.5145810000004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00 UT"/>
      <sheetName val="410 PS"/>
      <sheetName val="Položky"/>
    </sheetNames>
    <sheetDataSet>
      <sheetData sheetId="0">
        <row r="4">
          <cell r="C4" t="str">
            <v>SO 010 Sklad CH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5">
          <cell r="E15">
            <v>38652.3194</v>
          </cell>
          <cell r="F15">
            <v>424633.35615000001</v>
          </cell>
          <cell r="G15">
            <v>0</v>
          </cell>
          <cell r="H15">
            <v>0</v>
          </cell>
          <cell r="I15">
            <v>0</v>
          </cell>
        </row>
        <row r="16">
          <cell r="E16">
            <v>38652.3194</v>
          </cell>
          <cell r="F16">
            <v>446233.35615000001</v>
          </cell>
          <cell r="G16">
            <v>0</v>
          </cell>
          <cell r="H16">
            <v>297200</v>
          </cell>
          <cell r="I16">
            <v>0</v>
          </cell>
        </row>
        <row r="22">
          <cell r="H22">
            <v>20847.855399749998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014 OVKT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1299848.7133499999</v>
          </cell>
          <cell r="F30">
            <v>2289272.1837999998</v>
          </cell>
          <cell r="G30">
            <v>0</v>
          </cell>
          <cell r="H30">
            <v>340680</v>
          </cell>
          <cell r="I30">
            <v>0</v>
          </cell>
        </row>
      </sheetData>
      <sheetData sheetId="2"/>
      <sheetData sheetId="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4">
          <cell r="C4" t="str">
            <v>Sníž.energet.náročnosti pro vytápění věznice Příbr</v>
          </cell>
        </row>
        <row r="6">
          <cell r="C6" t="str">
            <v>ZT 024</v>
          </cell>
        </row>
        <row r="7">
          <cell r="G7">
            <v>0</v>
          </cell>
        </row>
      </sheetData>
      <sheetData sheetId="1">
        <row r="10">
          <cell r="E10">
            <v>0</v>
          </cell>
          <cell r="F10">
            <v>38106.737500000003</v>
          </cell>
          <cell r="G10">
            <v>0</v>
          </cell>
          <cell r="H10">
            <v>0</v>
          </cell>
          <cell r="I10">
            <v>0</v>
          </cell>
        </row>
        <row r="16">
          <cell r="H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C7" sqref="C7:D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294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527</v>
      </c>
      <c r="D6" s="10"/>
      <c r="E6" s="10"/>
      <c r="F6" s="18"/>
      <c r="G6" s="12"/>
    </row>
    <row r="7" spans="1:57">
      <c r="A7" s="13" t="s">
        <v>8</v>
      </c>
      <c r="B7" s="15"/>
      <c r="C7" s="234"/>
      <c r="D7" s="235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34"/>
      <c r="D8" s="235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36" t="s">
        <v>293</v>
      </c>
      <c r="F11" s="237"/>
      <c r="G11" s="238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295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66" t="s">
        <v>296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239"/>
      <c r="C37" s="239"/>
      <c r="D37" s="239"/>
      <c r="E37" s="239"/>
      <c r="F37" s="239"/>
      <c r="G37" s="239"/>
      <c r="H37" t="s">
        <v>4</v>
      </c>
    </row>
    <row r="38" spans="1:8" ht="12.75" customHeight="1">
      <c r="A38" s="67"/>
      <c r="B38" s="239"/>
      <c r="C38" s="239"/>
      <c r="D38" s="239"/>
      <c r="E38" s="239"/>
      <c r="F38" s="239"/>
      <c r="G38" s="239"/>
      <c r="H38" t="s">
        <v>4</v>
      </c>
    </row>
    <row r="39" spans="1:8">
      <c r="A39" s="67"/>
      <c r="B39" s="239"/>
      <c r="C39" s="239"/>
      <c r="D39" s="239"/>
      <c r="E39" s="239"/>
      <c r="F39" s="239"/>
      <c r="G39" s="239"/>
      <c r="H39" t="s">
        <v>4</v>
      </c>
    </row>
    <row r="40" spans="1:8">
      <c r="A40" s="67"/>
      <c r="B40" s="239"/>
      <c r="C40" s="239"/>
      <c r="D40" s="239"/>
      <c r="E40" s="239"/>
      <c r="F40" s="239"/>
      <c r="G40" s="239"/>
      <c r="H40" t="s">
        <v>4</v>
      </c>
    </row>
    <row r="41" spans="1:8">
      <c r="A41" s="67"/>
      <c r="B41" s="239"/>
      <c r="C41" s="239"/>
      <c r="D41" s="239"/>
      <c r="E41" s="239"/>
      <c r="F41" s="239"/>
      <c r="G41" s="239"/>
      <c r="H41" t="s">
        <v>4</v>
      </c>
    </row>
    <row r="42" spans="1:8">
      <c r="A42" s="67"/>
      <c r="B42" s="239"/>
      <c r="C42" s="239"/>
      <c r="D42" s="239"/>
      <c r="E42" s="239"/>
      <c r="F42" s="239"/>
      <c r="G42" s="239"/>
      <c r="H42" t="s">
        <v>4</v>
      </c>
    </row>
    <row r="43" spans="1:8">
      <c r="A43" s="67"/>
      <c r="B43" s="239"/>
      <c r="C43" s="239"/>
      <c r="D43" s="239"/>
      <c r="E43" s="239"/>
      <c r="F43" s="239"/>
      <c r="G43" s="239"/>
      <c r="H43" t="s">
        <v>4</v>
      </c>
    </row>
    <row r="44" spans="1:8">
      <c r="A44" s="67"/>
      <c r="B44" s="239"/>
      <c r="C44" s="239"/>
      <c r="D44" s="239"/>
      <c r="E44" s="239"/>
      <c r="F44" s="239"/>
      <c r="G44" s="239"/>
      <c r="H44" t="s">
        <v>4</v>
      </c>
    </row>
    <row r="45" spans="1:8" ht="3" customHeight="1">
      <c r="A45" s="67"/>
      <c r="B45" s="239"/>
      <c r="C45" s="239"/>
      <c r="D45" s="239"/>
      <c r="E45" s="239"/>
      <c r="F45" s="239"/>
      <c r="G45" s="239"/>
      <c r="H45" t="s">
        <v>4</v>
      </c>
    </row>
    <row r="46" spans="1:8">
      <c r="B46" s="233"/>
      <c r="C46" s="233"/>
      <c r="D46" s="233"/>
      <c r="E46" s="233"/>
      <c r="F46" s="233"/>
      <c r="G46" s="233"/>
    </row>
    <row r="47" spans="1:8">
      <c r="B47" s="233"/>
      <c r="C47" s="233"/>
      <c r="D47" s="233"/>
      <c r="E47" s="233"/>
      <c r="F47" s="233"/>
      <c r="G47" s="233"/>
    </row>
    <row r="48" spans="1:8">
      <c r="B48" s="233"/>
      <c r="C48" s="233"/>
      <c r="D48" s="233"/>
      <c r="E48" s="233"/>
      <c r="F48" s="233"/>
      <c r="G48" s="233"/>
    </row>
    <row r="49" spans="2:7">
      <c r="B49" s="233"/>
      <c r="C49" s="233"/>
      <c r="D49" s="233"/>
      <c r="E49" s="233"/>
      <c r="F49" s="233"/>
      <c r="G49" s="233"/>
    </row>
    <row r="50" spans="2:7">
      <c r="B50" s="233"/>
      <c r="C50" s="233"/>
      <c r="D50" s="233"/>
      <c r="E50" s="233"/>
      <c r="F50" s="233"/>
      <c r="G50" s="233"/>
    </row>
    <row r="51" spans="2:7">
      <c r="B51" s="233"/>
      <c r="C51" s="233"/>
      <c r="D51" s="233"/>
      <c r="E51" s="233"/>
      <c r="F51" s="233"/>
      <c r="G51" s="233"/>
    </row>
    <row r="52" spans="2:7">
      <c r="B52" s="233"/>
      <c r="C52" s="233"/>
      <c r="D52" s="233"/>
      <c r="E52" s="233"/>
      <c r="F52" s="233"/>
      <c r="G52" s="233"/>
    </row>
    <row r="53" spans="2:7">
      <c r="B53" s="233"/>
      <c r="C53" s="233"/>
      <c r="D53" s="233"/>
      <c r="E53" s="233"/>
      <c r="F53" s="233"/>
      <c r="G53" s="233"/>
    </row>
    <row r="54" spans="2:7">
      <c r="B54" s="233"/>
      <c r="C54" s="233"/>
      <c r="D54" s="233"/>
      <c r="E54" s="233"/>
      <c r="F54" s="233"/>
      <c r="G54" s="233"/>
    </row>
    <row r="55" spans="2:7">
      <c r="B55" s="233"/>
      <c r="C55" s="233"/>
      <c r="D55" s="233"/>
      <c r="E55" s="233"/>
      <c r="F55" s="233"/>
      <c r="G55" s="233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7"/>
  <sheetViews>
    <sheetView topLeftCell="A10" workbookViewId="0">
      <selection activeCell="M26" sqref="M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40" t="s">
        <v>5</v>
      </c>
      <c r="B1" s="241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>
      <c r="A2" s="242" t="s">
        <v>1</v>
      </c>
      <c r="B2" s="243"/>
      <c r="C2" s="74" t="str">
        <f>CONCATENATE(cisloobjektu," ",nazevobjektu)</f>
        <v xml:space="preserve"> SO 037 Návštěvní dům</v>
      </c>
      <c r="D2" s="75"/>
      <c r="E2" s="76"/>
      <c r="F2" s="75"/>
      <c r="G2" s="244"/>
      <c r="H2" s="244"/>
      <c r="I2" s="245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62" t="str">
        <f>'100 stavební'!B7</f>
        <v>1</v>
      </c>
      <c r="B7" s="85" t="str">
        <f>'100 stavební'!C7</f>
        <v>Zemní práce</v>
      </c>
      <c r="C7" s="86"/>
      <c r="D7" s="87"/>
      <c r="E7" s="163">
        <f>'100 stavební'!BA10</f>
        <v>0</v>
      </c>
      <c r="F7" s="164">
        <f>'100 stavební'!BB10</f>
        <v>0</v>
      </c>
      <c r="G7" s="164">
        <f>'100 stavební'!BC10</f>
        <v>0</v>
      </c>
      <c r="H7" s="164">
        <f>'100 stavební'!BD10</f>
        <v>0</v>
      </c>
      <c r="I7" s="165">
        <f>'100 stavební'!BE10</f>
        <v>0</v>
      </c>
    </row>
    <row r="8" spans="1:9" s="11" customFormat="1">
      <c r="A8" s="162" t="str">
        <f>'100 stavební'!B11</f>
        <v>5</v>
      </c>
      <c r="B8" s="85" t="str">
        <f>'100 stavební'!C11</f>
        <v>Komunikace</v>
      </c>
      <c r="C8" s="86"/>
      <c r="D8" s="87"/>
      <c r="E8" s="163">
        <f>'100 stavební'!BA13</f>
        <v>0</v>
      </c>
      <c r="F8" s="164">
        <f>'100 stavební'!BB13</f>
        <v>0</v>
      </c>
      <c r="G8" s="164">
        <f>'100 stavební'!BC13</f>
        <v>0</v>
      </c>
      <c r="H8" s="164">
        <f>'100 stavební'!BD13</f>
        <v>0</v>
      </c>
      <c r="I8" s="165">
        <f>'100 stavební'!BE13</f>
        <v>0</v>
      </c>
    </row>
    <row r="9" spans="1:9" s="11" customFormat="1">
      <c r="A9" s="162" t="str">
        <f>'100 stavební'!B14</f>
        <v>61</v>
      </c>
      <c r="B9" s="85" t="str">
        <f>'100 stavební'!C14</f>
        <v>Upravy povrchů vnitřní</v>
      </c>
      <c r="C9" s="86"/>
      <c r="D9" s="87"/>
      <c r="E9" s="163">
        <f>'100 stavební'!BA17</f>
        <v>0</v>
      </c>
      <c r="F9" s="164">
        <f>'100 stavební'!BB17</f>
        <v>0</v>
      </c>
      <c r="G9" s="164">
        <f>'100 stavební'!BC17</f>
        <v>0</v>
      </c>
      <c r="H9" s="164">
        <f>'100 stavební'!BD17</f>
        <v>0</v>
      </c>
      <c r="I9" s="165">
        <f>'100 stavební'!BE17</f>
        <v>0</v>
      </c>
    </row>
    <row r="10" spans="1:9" s="11" customFormat="1">
      <c r="A10" s="162" t="str">
        <f>'100 stavební'!B18</f>
        <v>62</v>
      </c>
      <c r="B10" s="85" t="str">
        <f>'100 stavební'!C18</f>
        <v>Upravy povrchů vnější</v>
      </c>
      <c r="C10" s="86"/>
      <c r="D10" s="87"/>
      <c r="E10" s="163">
        <f>'100 stavební'!BA24</f>
        <v>0</v>
      </c>
      <c r="F10" s="164">
        <f>'100 stavební'!BB24</f>
        <v>0</v>
      </c>
      <c r="G10" s="164">
        <f>'100 stavební'!BC24</f>
        <v>0</v>
      </c>
      <c r="H10" s="164">
        <f>'100 stavební'!BD24</f>
        <v>0</v>
      </c>
      <c r="I10" s="165">
        <f>'100 stavební'!BE24</f>
        <v>0</v>
      </c>
    </row>
    <row r="11" spans="1:9" s="11" customFormat="1">
      <c r="A11" s="162" t="str">
        <f>'100 stavební'!B25</f>
        <v>64</v>
      </c>
      <c r="B11" s="85" t="str">
        <f>'100 stavební'!C25</f>
        <v>Výplně otvorů</v>
      </c>
      <c r="C11" s="86"/>
      <c r="D11" s="87"/>
      <c r="E11" s="163">
        <f>'100 stavební'!BA29</f>
        <v>0</v>
      </c>
      <c r="F11" s="164">
        <f>'100 stavební'!BB29</f>
        <v>0</v>
      </c>
      <c r="G11" s="164">
        <f>'100 stavební'!BC29</f>
        <v>0</v>
      </c>
      <c r="H11" s="164">
        <f>'100 stavební'!BD29</f>
        <v>0</v>
      </c>
      <c r="I11" s="165">
        <f>'100 stavební'!BE29</f>
        <v>0</v>
      </c>
    </row>
    <row r="12" spans="1:9" s="11" customFormat="1">
      <c r="A12" s="162" t="str">
        <f>'100 stavební'!B30</f>
        <v>94</v>
      </c>
      <c r="B12" s="85" t="str">
        <f>'100 stavební'!C30</f>
        <v>Lešení a stavební výtahy</v>
      </c>
      <c r="C12" s="86"/>
      <c r="D12" s="87"/>
      <c r="E12" s="163">
        <f>'100 stavební'!BA37</f>
        <v>0</v>
      </c>
      <c r="F12" s="164">
        <f>'100 stavební'!BB37</f>
        <v>0</v>
      </c>
      <c r="G12" s="164">
        <f>'100 stavební'!BC37</f>
        <v>0</v>
      </c>
      <c r="H12" s="164">
        <f>'100 stavební'!BD37</f>
        <v>0</v>
      </c>
      <c r="I12" s="165">
        <f>'100 stavební'!BE37</f>
        <v>0</v>
      </c>
    </row>
    <row r="13" spans="1:9" s="11" customFormat="1">
      <c r="A13" s="162" t="str">
        <f>'100 stavební'!B38</f>
        <v>95</v>
      </c>
      <c r="B13" s="85" t="str">
        <f>'100 stavební'!C38</f>
        <v>Dokončovací kce na pozem.stav.</v>
      </c>
      <c r="C13" s="86"/>
      <c r="D13" s="87"/>
      <c r="E13" s="163">
        <f>'100 stavební'!BA41</f>
        <v>0</v>
      </c>
      <c r="F13" s="164">
        <f>'100 stavební'!BB41</f>
        <v>0</v>
      </c>
      <c r="G13" s="164">
        <f>'100 stavební'!BC41</f>
        <v>0</v>
      </c>
      <c r="H13" s="164">
        <f>'100 stavební'!BD41</f>
        <v>0</v>
      </c>
      <c r="I13" s="165">
        <f>'100 stavební'!BE41</f>
        <v>0</v>
      </c>
    </row>
    <row r="14" spans="1:9" s="11" customFormat="1">
      <c r="A14" s="162" t="str">
        <f>'100 stavební'!B42</f>
        <v>96</v>
      </c>
      <c r="B14" s="85" t="str">
        <f>'100 stavební'!C42</f>
        <v>Bourání konstrukcí</v>
      </c>
      <c r="C14" s="86"/>
      <c r="D14" s="87"/>
      <c r="E14" s="163">
        <f>'100 stavební'!BA65</f>
        <v>0</v>
      </c>
      <c r="F14" s="164">
        <f>'100 stavební'!BB65</f>
        <v>0</v>
      </c>
      <c r="G14" s="164">
        <f>'100 stavební'!BC65</f>
        <v>0</v>
      </c>
      <c r="H14" s="164">
        <f>'100 stavební'!BD65</f>
        <v>0</v>
      </c>
      <c r="I14" s="165">
        <f>'100 stavební'!BE65</f>
        <v>0</v>
      </c>
    </row>
    <row r="15" spans="1:9" s="11" customFormat="1">
      <c r="A15" s="162" t="str">
        <f>'100 stavební'!B66</f>
        <v>99</v>
      </c>
      <c r="B15" s="85" t="str">
        <f>'100 stavební'!C66</f>
        <v>Staveništní přesun hmot</v>
      </c>
      <c r="C15" s="86"/>
      <c r="D15" s="87"/>
      <c r="E15" s="163">
        <f>'100 stavební'!BA68</f>
        <v>0</v>
      </c>
      <c r="F15" s="164">
        <f>'100 stavební'!BB68</f>
        <v>0</v>
      </c>
      <c r="G15" s="164">
        <f>'100 stavební'!BC68</f>
        <v>0</v>
      </c>
      <c r="H15" s="164">
        <f>'100 stavební'!BD68</f>
        <v>0</v>
      </c>
      <c r="I15" s="165">
        <f>'100 stavební'!BE68</f>
        <v>0</v>
      </c>
    </row>
    <row r="16" spans="1:9" s="11" customFormat="1">
      <c r="A16" s="162" t="str">
        <f>'100 stavební'!B69</f>
        <v>711</v>
      </c>
      <c r="B16" s="85" t="str">
        <f>'100 stavební'!C69</f>
        <v>Izolace proti vodě</v>
      </c>
      <c r="C16" s="86"/>
      <c r="D16" s="87"/>
      <c r="E16" s="163">
        <f>'100 stavební'!BA72</f>
        <v>0</v>
      </c>
      <c r="F16" s="164">
        <f>'100 stavební'!BB72</f>
        <v>0</v>
      </c>
      <c r="G16" s="164">
        <f>'100 stavební'!BC72</f>
        <v>0</v>
      </c>
      <c r="H16" s="164">
        <f>'100 stavební'!BD72</f>
        <v>0</v>
      </c>
      <c r="I16" s="165">
        <f>'100 stavební'!BE72</f>
        <v>0</v>
      </c>
    </row>
    <row r="17" spans="1:9" s="11" customFormat="1">
      <c r="A17" s="162" t="str">
        <f>'100 stavební'!B73</f>
        <v>712</v>
      </c>
      <c r="B17" s="85" t="str">
        <f>'100 stavební'!C73</f>
        <v>Živičné krytiny</v>
      </c>
      <c r="C17" s="86"/>
      <c r="D17" s="87"/>
      <c r="E17" s="163">
        <f>'100 stavební'!BA80</f>
        <v>0</v>
      </c>
      <c r="F17" s="164">
        <f>'100 stavební'!BB80</f>
        <v>0</v>
      </c>
      <c r="G17" s="164">
        <f>'100 stavební'!BC80</f>
        <v>0</v>
      </c>
      <c r="H17" s="164">
        <f>'100 stavební'!BD80</f>
        <v>0</v>
      </c>
      <c r="I17" s="165">
        <f>'100 stavební'!BE80</f>
        <v>0</v>
      </c>
    </row>
    <row r="18" spans="1:9" s="11" customFormat="1">
      <c r="A18" s="162" t="str">
        <f>'100 stavební'!B81</f>
        <v>713</v>
      </c>
      <c r="B18" s="85" t="str">
        <f>'100 stavební'!C81</f>
        <v>Izolace tepelné</v>
      </c>
      <c r="C18" s="86"/>
      <c r="D18" s="87"/>
      <c r="E18" s="163">
        <f>'100 stavební'!BA90</f>
        <v>0</v>
      </c>
      <c r="F18" s="164">
        <f>'100 stavební'!BB90</f>
        <v>0</v>
      </c>
      <c r="G18" s="164">
        <f>'100 stavební'!BC90</f>
        <v>0</v>
      </c>
      <c r="H18" s="164">
        <f>'100 stavební'!BD90</f>
        <v>0</v>
      </c>
      <c r="I18" s="165">
        <f>'100 stavební'!BE90</f>
        <v>0</v>
      </c>
    </row>
    <row r="19" spans="1:9" s="11" customFormat="1">
      <c r="A19" s="162" t="s">
        <v>528</v>
      </c>
      <c r="B19" s="85" t="s">
        <v>529</v>
      </c>
      <c r="C19" s="86"/>
      <c r="D19" s="87"/>
      <c r="E19" s="163">
        <v>0</v>
      </c>
      <c r="F19" s="164">
        <f>'100 stavební'!G93</f>
        <v>0</v>
      </c>
      <c r="G19" s="164">
        <v>0</v>
      </c>
      <c r="H19" s="164">
        <v>0</v>
      </c>
      <c r="I19" s="165">
        <v>0</v>
      </c>
    </row>
    <row r="20" spans="1:9" s="11" customFormat="1">
      <c r="A20" s="162" t="str">
        <f>'100 stavební'!B94</f>
        <v>732</v>
      </c>
      <c r="B20" s="85" t="str">
        <f>'100 stavební'!C94</f>
        <v>Předávací stanice</v>
      </c>
      <c r="C20" s="86"/>
      <c r="D20" s="87"/>
      <c r="E20" s="163">
        <f>'100 stavební'!BA96</f>
        <v>0</v>
      </c>
      <c r="F20" s="164">
        <f>'100 stavební'!BB96</f>
        <v>0</v>
      </c>
      <c r="G20" s="164">
        <f>'100 stavební'!BC96</f>
        <v>0</v>
      </c>
      <c r="H20" s="164">
        <f>'100 stavební'!BD96</f>
        <v>0</v>
      </c>
      <c r="I20" s="165">
        <f>'100 stavební'!BE96</f>
        <v>0</v>
      </c>
    </row>
    <row r="21" spans="1:9" s="11" customFormat="1">
      <c r="A21" s="162" t="str">
        <f>'100 stavební'!B97</f>
        <v>762</v>
      </c>
      <c r="B21" s="85" t="str">
        <f>'100 stavební'!C97</f>
        <v>Konstrukce tesařské</v>
      </c>
      <c r="C21" s="86"/>
      <c r="D21" s="87"/>
      <c r="E21" s="163">
        <f>'100 stavební'!BA100</f>
        <v>0</v>
      </c>
      <c r="F21" s="164">
        <f>'100 stavební'!BB100</f>
        <v>0</v>
      </c>
      <c r="G21" s="164">
        <f>'100 stavební'!BC100</f>
        <v>0</v>
      </c>
      <c r="H21" s="164">
        <f>'100 stavební'!BD100</f>
        <v>0</v>
      </c>
      <c r="I21" s="165">
        <f>'100 stavební'!BE100</f>
        <v>0</v>
      </c>
    </row>
    <row r="22" spans="1:9" s="11" customFormat="1">
      <c r="A22" s="162" t="str">
        <f>'100 stavební'!B101</f>
        <v>764</v>
      </c>
      <c r="B22" s="85" t="str">
        <f>'100 stavební'!C101</f>
        <v>Konstrukce klempířské</v>
      </c>
      <c r="C22" s="86"/>
      <c r="D22" s="87"/>
      <c r="E22" s="163">
        <f>'100 stavební'!BA110</f>
        <v>0</v>
      </c>
      <c r="F22" s="164">
        <f>'100 stavební'!BB110</f>
        <v>0</v>
      </c>
      <c r="G22" s="164">
        <f>'100 stavební'!BC110</f>
        <v>0</v>
      </c>
      <c r="H22" s="164">
        <f>'100 stavební'!BD110</f>
        <v>0</v>
      </c>
      <c r="I22" s="165">
        <f>'100 stavební'!BE110</f>
        <v>0</v>
      </c>
    </row>
    <row r="23" spans="1:9" s="11" customFormat="1">
      <c r="A23" s="162" t="str">
        <f>'100 stavební'!B111</f>
        <v>766</v>
      </c>
      <c r="B23" s="85" t="str">
        <f>'100 stavební'!C111</f>
        <v>Konstrukce truhlářské</v>
      </c>
      <c r="C23" s="86"/>
      <c r="D23" s="87"/>
      <c r="E23" s="163">
        <f>'100 stavební'!BA120</f>
        <v>0</v>
      </c>
      <c r="F23" s="164">
        <f>'100 stavební'!BB120</f>
        <v>0</v>
      </c>
      <c r="G23" s="164">
        <f>'100 stavební'!BC120</f>
        <v>0</v>
      </c>
      <c r="H23" s="164">
        <f>'100 stavební'!BD120</f>
        <v>0</v>
      </c>
      <c r="I23" s="165">
        <f>'100 stavební'!BE120</f>
        <v>0</v>
      </c>
    </row>
    <row r="24" spans="1:9" s="11" customFormat="1">
      <c r="A24" s="162" t="str">
        <f>'100 stavební'!B121</f>
        <v>767</v>
      </c>
      <c r="B24" s="85" t="str">
        <f>'100 stavební'!C121</f>
        <v>Konstrukce zámečnické</v>
      </c>
      <c r="C24" s="86"/>
      <c r="D24" s="87"/>
      <c r="E24" s="163">
        <f>'100 stavební'!BA124</f>
        <v>0</v>
      </c>
      <c r="F24" s="164">
        <f>'100 stavební'!BB124</f>
        <v>0</v>
      </c>
      <c r="G24" s="164">
        <f>'100 stavební'!BC124</f>
        <v>0</v>
      </c>
      <c r="H24" s="164">
        <f>'100 stavební'!BD124</f>
        <v>0</v>
      </c>
      <c r="I24" s="165">
        <f>'100 stavební'!BE124</f>
        <v>0</v>
      </c>
    </row>
    <row r="25" spans="1:9" s="11" customFormat="1">
      <c r="A25" s="162" t="str">
        <f>'100 stavební'!B125</f>
        <v>776</v>
      </c>
      <c r="B25" s="85" t="str">
        <f>'100 stavební'!C125</f>
        <v>Podlahy povlakové</v>
      </c>
      <c r="C25" s="86"/>
      <c r="D25" s="87"/>
      <c r="E25" s="163">
        <f>'100 stavební'!BA129</f>
        <v>0</v>
      </c>
      <c r="F25" s="164">
        <f>'100 stavební'!BB129</f>
        <v>0</v>
      </c>
      <c r="G25" s="164">
        <f>'100 stavební'!BC129</f>
        <v>0</v>
      </c>
      <c r="H25" s="164">
        <f>'100 stavební'!BD129</f>
        <v>0</v>
      </c>
      <c r="I25" s="165">
        <f>'100 stavební'!BE129</f>
        <v>0</v>
      </c>
    </row>
    <row r="26" spans="1:9" s="11" customFormat="1">
      <c r="A26" s="162" t="str">
        <f>'100 stavební'!B130</f>
        <v>777</v>
      </c>
      <c r="B26" s="85" t="str">
        <f>'100 stavební'!C130</f>
        <v>Podlahy ze syntetických hmot</v>
      </c>
      <c r="C26" s="86"/>
      <c r="D26" s="87"/>
      <c r="E26" s="163">
        <f>'100 stavební'!BA133</f>
        <v>0</v>
      </c>
      <c r="F26" s="164">
        <f>'100 stavební'!BB133</f>
        <v>0</v>
      </c>
      <c r="G26" s="164">
        <f>'100 stavební'!BC133</f>
        <v>0</v>
      </c>
      <c r="H26" s="164">
        <f>'100 stavební'!BD133</f>
        <v>0</v>
      </c>
      <c r="I26" s="165">
        <f>'100 stavební'!BE133</f>
        <v>0</v>
      </c>
    </row>
    <row r="27" spans="1:9" s="11" customFormat="1">
      <c r="A27" s="162" t="str">
        <f>'100 stavební'!B134</f>
        <v>783</v>
      </c>
      <c r="B27" s="85" t="str">
        <f>'100 stavební'!C134</f>
        <v>Nátěry</v>
      </c>
      <c r="C27" s="86"/>
      <c r="D27" s="87"/>
      <c r="E27" s="163">
        <f>'100 stavební'!BA136</f>
        <v>0</v>
      </c>
      <c r="F27" s="164">
        <f>'100 stavební'!BB136</f>
        <v>0</v>
      </c>
      <c r="G27" s="164">
        <f>'100 stavební'!BC136</f>
        <v>0</v>
      </c>
      <c r="H27" s="164">
        <f>'100 stavební'!BD136</f>
        <v>0</v>
      </c>
      <c r="I27" s="165">
        <f>'100 stavební'!BE136</f>
        <v>0</v>
      </c>
    </row>
    <row r="28" spans="1:9" s="11" customFormat="1">
      <c r="A28" s="162" t="str">
        <f>'100 stavební'!B137</f>
        <v>784</v>
      </c>
      <c r="B28" s="85" t="str">
        <f>'100 stavební'!C137</f>
        <v>Malby</v>
      </c>
      <c r="C28" s="86"/>
      <c r="D28" s="87"/>
      <c r="E28" s="163">
        <f>'100 stavební'!BA140</f>
        <v>0</v>
      </c>
      <c r="F28" s="164">
        <f>'100 stavební'!BB140</f>
        <v>0</v>
      </c>
      <c r="G28" s="164">
        <f>'100 stavební'!BC140</f>
        <v>0</v>
      </c>
      <c r="H28" s="164">
        <f>'100 stavební'!BD140</f>
        <v>0</v>
      </c>
      <c r="I28" s="165">
        <f>'100 stavební'!BE140</f>
        <v>0</v>
      </c>
    </row>
    <row r="29" spans="1:9" s="11" customFormat="1">
      <c r="A29" s="162" t="s">
        <v>455</v>
      </c>
      <c r="B29" s="85" t="s">
        <v>289</v>
      </c>
      <c r="C29" s="86"/>
      <c r="D29" s="87"/>
      <c r="E29" s="163">
        <v>0</v>
      </c>
      <c r="F29" s="164">
        <v>0</v>
      </c>
      <c r="G29" s="164">
        <v>0</v>
      </c>
      <c r="H29" s="164">
        <f>'100 stavební'!G143</f>
        <v>0</v>
      </c>
      <c r="I29" s="165">
        <v>0</v>
      </c>
    </row>
    <row r="30" spans="1:9" s="11" customFormat="1" ht="13.5" thickBot="1">
      <c r="A30" s="162" t="s">
        <v>441</v>
      </c>
      <c r="B30" s="85" t="s">
        <v>456</v>
      </c>
      <c r="C30" s="86"/>
      <c r="D30" s="87"/>
      <c r="E30" s="163">
        <f>'100 stavební'!BA143</f>
        <v>0</v>
      </c>
      <c r="F30" s="164">
        <f>'100 stavební'!BB143</f>
        <v>0</v>
      </c>
      <c r="G30" s="164">
        <f>'100 stavební'!BC143</f>
        <v>0</v>
      </c>
      <c r="H30" s="164">
        <f>'100 stavební'!G146</f>
        <v>0</v>
      </c>
      <c r="I30" s="165">
        <f>'100 stavební'!BE143</f>
        <v>0</v>
      </c>
    </row>
    <row r="31" spans="1:9" s="93" customFormat="1" ht="13.5" thickBot="1">
      <c r="A31" s="88"/>
      <c r="B31" s="80" t="s">
        <v>50</v>
      </c>
      <c r="C31" s="80"/>
      <c r="D31" s="89"/>
      <c r="E31" s="90">
        <f>SUM(E7:E30)</f>
        <v>0</v>
      </c>
      <c r="F31" s="91">
        <f>SUM(F7:F30)</f>
        <v>0</v>
      </c>
      <c r="G31" s="91">
        <f>SUM(G7:G30)</f>
        <v>0</v>
      </c>
      <c r="H31" s="91">
        <f>SUM(H7:H30)</f>
        <v>0</v>
      </c>
      <c r="I31" s="92">
        <f>SUM(I7:I30)</f>
        <v>0</v>
      </c>
    </row>
    <row r="32" spans="1:9">
      <c r="A32" s="86"/>
      <c r="B32" s="86"/>
      <c r="C32" s="86"/>
      <c r="D32" s="86"/>
      <c r="E32" s="86"/>
      <c r="F32" s="86"/>
      <c r="G32" s="86"/>
      <c r="H32" s="86"/>
      <c r="I32" s="86"/>
    </row>
    <row r="33" spans="1:57" ht="19.5" customHeight="1">
      <c r="A33" s="94" t="s">
        <v>51</v>
      </c>
      <c r="B33" s="94"/>
      <c r="C33" s="94"/>
      <c r="D33" s="94"/>
      <c r="E33" s="94"/>
      <c r="F33" s="94"/>
      <c r="G33" s="95"/>
      <c r="H33" s="94"/>
      <c r="I33" s="94"/>
      <c r="BA33" s="30"/>
      <c r="BB33" s="30"/>
      <c r="BC33" s="30"/>
      <c r="BD33" s="30"/>
      <c r="BE33" s="30"/>
    </row>
    <row r="34" spans="1:57" ht="13.5" thickBot="1">
      <c r="A34" s="96"/>
      <c r="B34" s="96"/>
      <c r="C34" s="96"/>
      <c r="D34" s="96"/>
      <c r="E34" s="96"/>
      <c r="F34" s="96"/>
      <c r="G34" s="96"/>
      <c r="H34" s="96"/>
      <c r="I34" s="96"/>
    </row>
    <row r="35" spans="1:57">
      <c r="A35" s="97" t="s">
        <v>52</v>
      </c>
      <c r="B35" s="98"/>
      <c r="C35" s="98"/>
      <c r="D35" s="99"/>
      <c r="E35" s="100" t="s">
        <v>53</v>
      </c>
      <c r="F35" s="101" t="s">
        <v>54</v>
      </c>
      <c r="G35" s="102" t="s">
        <v>55</v>
      </c>
      <c r="H35" s="103"/>
      <c r="I35" s="104" t="s">
        <v>53</v>
      </c>
    </row>
    <row r="36" spans="1:57" ht="13.5" thickBot="1">
      <c r="A36" s="105"/>
      <c r="B36" s="106" t="s">
        <v>56</v>
      </c>
      <c r="C36" s="107"/>
      <c r="D36" s="108"/>
      <c r="E36" s="109"/>
      <c r="F36" s="110"/>
      <c r="G36" s="110"/>
      <c r="H36" s="246"/>
      <c r="I36" s="247"/>
    </row>
    <row r="37" spans="1:57">
      <c r="A37" s="96"/>
      <c r="B37" s="96"/>
      <c r="C37" s="96"/>
      <c r="D37" s="96"/>
      <c r="E37" s="96"/>
      <c r="F37" s="96"/>
      <c r="G37" s="96"/>
      <c r="H37" s="96"/>
      <c r="I37" s="96"/>
    </row>
    <row r="38" spans="1:57">
      <c r="B38" s="93"/>
      <c r="F38" s="111"/>
      <c r="G38" s="112"/>
      <c r="H38" s="112"/>
      <c r="I38" s="113"/>
    </row>
    <row r="39" spans="1:57">
      <c r="F39" s="111"/>
      <c r="G39" s="112"/>
      <c r="H39" s="112"/>
      <c r="I39" s="113"/>
    </row>
    <row r="40" spans="1:57">
      <c r="F40" s="111"/>
      <c r="G40" s="112"/>
      <c r="H40" s="112"/>
      <c r="I40" s="113"/>
    </row>
    <row r="41" spans="1:57">
      <c r="F41" s="111"/>
      <c r="G41" s="112"/>
      <c r="H41" s="112"/>
      <c r="I41" s="113"/>
    </row>
    <row r="42" spans="1:57">
      <c r="F42" s="111"/>
      <c r="G42" s="112"/>
      <c r="H42" s="112"/>
      <c r="I42" s="113"/>
    </row>
    <row r="43" spans="1:57">
      <c r="F43" s="111"/>
      <c r="G43" s="112"/>
      <c r="H43" s="112"/>
      <c r="I43" s="113"/>
    </row>
    <row r="44" spans="1:57">
      <c r="F44" s="111"/>
      <c r="G44" s="112"/>
      <c r="H44" s="112"/>
      <c r="I44" s="113"/>
    </row>
    <row r="45" spans="1:57">
      <c r="F45" s="111"/>
      <c r="G45" s="112"/>
      <c r="H45" s="112"/>
      <c r="I45" s="113"/>
    </row>
    <row r="46" spans="1:57">
      <c r="F46" s="111"/>
      <c r="G46" s="112"/>
      <c r="H46" s="112"/>
      <c r="I46" s="113"/>
    </row>
    <row r="47" spans="1:57">
      <c r="F47" s="111"/>
      <c r="G47" s="112"/>
      <c r="H47" s="112"/>
      <c r="I47" s="113"/>
    </row>
    <row r="48" spans="1:57">
      <c r="F48" s="111"/>
      <c r="G48" s="112"/>
      <c r="H48" s="112"/>
      <c r="I48" s="113"/>
    </row>
    <row r="49" spans="6:9">
      <c r="F49" s="111"/>
      <c r="G49" s="112"/>
      <c r="H49" s="112"/>
      <c r="I49" s="113"/>
    </row>
    <row r="50" spans="6:9">
      <c r="F50" s="111"/>
      <c r="G50" s="112"/>
      <c r="H50" s="112"/>
      <c r="I50" s="113"/>
    </row>
    <row r="51" spans="6:9">
      <c r="F51" s="111"/>
      <c r="G51" s="112"/>
      <c r="H51" s="112"/>
      <c r="I51" s="113"/>
    </row>
    <row r="52" spans="6:9">
      <c r="F52" s="111"/>
      <c r="G52" s="112"/>
      <c r="H52" s="112"/>
      <c r="I52" s="113"/>
    </row>
    <row r="53" spans="6:9">
      <c r="F53" s="111"/>
      <c r="G53" s="112"/>
      <c r="H53" s="112"/>
      <c r="I53" s="113"/>
    </row>
    <row r="54" spans="6:9">
      <c r="F54" s="111"/>
      <c r="G54" s="112"/>
      <c r="H54" s="112"/>
      <c r="I54" s="113"/>
    </row>
    <row r="55" spans="6:9">
      <c r="F55" s="111"/>
      <c r="G55" s="112"/>
      <c r="H55" s="112"/>
      <c r="I55" s="113"/>
    </row>
    <row r="56" spans="6:9">
      <c r="F56" s="111"/>
      <c r="G56" s="112"/>
      <c r="H56" s="112"/>
      <c r="I56" s="113"/>
    </row>
    <row r="57" spans="6:9">
      <c r="F57" s="111"/>
      <c r="G57" s="112"/>
      <c r="H57" s="112"/>
      <c r="I57" s="113"/>
    </row>
    <row r="58" spans="6:9">
      <c r="F58" s="111"/>
      <c r="G58" s="112"/>
      <c r="H58" s="112"/>
      <c r="I58" s="113"/>
    </row>
    <row r="59" spans="6:9">
      <c r="F59" s="111"/>
      <c r="G59" s="112"/>
      <c r="H59" s="112"/>
      <c r="I59" s="113"/>
    </row>
    <row r="60" spans="6:9">
      <c r="F60" s="111"/>
      <c r="G60" s="112"/>
      <c r="H60" s="112"/>
      <c r="I60" s="113"/>
    </row>
    <row r="61" spans="6:9">
      <c r="F61" s="111"/>
      <c r="G61" s="112"/>
      <c r="H61" s="112"/>
      <c r="I61" s="113"/>
    </row>
    <row r="62" spans="6:9">
      <c r="F62" s="111"/>
      <c r="G62" s="112"/>
      <c r="H62" s="112"/>
      <c r="I62" s="113"/>
    </row>
    <row r="63" spans="6:9">
      <c r="F63" s="111"/>
      <c r="G63" s="112"/>
      <c r="H63" s="112"/>
      <c r="I63" s="113"/>
    </row>
    <row r="64" spans="6:9">
      <c r="F64" s="111"/>
      <c r="G64" s="112"/>
      <c r="H64" s="112"/>
      <c r="I64" s="113"/>
    </row>
    <row r="65" spans="6:9">
      <c r="F65" s="111"/>
      <c r="G65" s="112"/>
      <c r="H65" s="112"/>
      <c r="I65" s="113"/>
    </row>
    <row r="66" spans="6:9">
      <c r="F66" s="111"/>
      <c r="G66" s="112"/>
      <c r="H66" s="112"/>
      <c r="I66" s="113"/>
    </row>
    <row r="67" spans="6:9">
      <c r="F67" s="111"/>
      <c r="G67" s="112"/>
      <c r="H67" s="112"/>
      <c r="I67" s="113"/>
    </row>
    <row r="68" spans="6:9">
      <c r="F68" s="111"/>
      <c r="G68" s="112"/>
      <c r="H68" s="112"/>
      <c r="I68" s="113"/>
    </row>
    <row r="69" spans="6:9">
      <c r="F69" s="111"/>
      <c r="G69" s="112"/>
      <c r="H69" s="112"/>
      <c r="I69" s="113"/>
    </row>
    <row r="70" spans="6:9">
      <c r="F70" s="111"/>
      <c r="G70" s="112"/>
      <c r="H70" s="112"/>
      <c r="I70" s="113"/>
    </row>
    <row r="71" spans="6:9">
      <c r="F71" s="111"/>
      <c r="G71" s="112"/>
      <c r="H71" s="112"/>
      <c r="I71" s="113"/>
    </row>
    <row r="72" spans="6:9">
      <c r="F72" s="111"/>
      <c r="G72" s="112"/>
      <c r="H72" s="112"/>
      <c r="I72" s="113"/>
    </row>
    <row r="73" spans="6:9">
      <c r="F73" s="111"/>
      <c r="G73" s="112"/>
      <c r="H73" s="112"/>
      <c r="I73" s="113"/>
    </row>
    <row r="74" spans="6:9">
      <c r="F74" s="111"/>
      <c r="G74" s="112"/>
      <c r="H74" s="112"/>
      <c r="I74" s="113"/>
    </row>
    <row r="75" spans="6:9">
      <c r="F75" s="111"/>
      <c r="G75" s="112"/>
      <c r="H75" s="112"/>
      <c r="I75" s="113"/>
    </row>
    <row r="76" spans="6:9">
      <c r="F76" s="111"/>
      <c r="G76" s="112"/>
      <c r="H76" s="112"/>
      <c r="I76" s="113"/>
    </row>
    <row r="77" spans="6:9">
      <c r="F77" s="111"/>
      <c r="G77" s="112"/>
      <c r="H77" s="112"/>
      <c r="I77" s="113"/>
    </row>
    <row r="78" spans="6:9">
      <c r="F78" s="111"/>
      <c r="G78" s="112"/>
      <c r="H78" s="112"/>
      <c r="I78" s="113"/>
    </row>
    <row r="79" spans="6:9">
      <c r="F79" s="111"/>
      <c r="G79" s="112"/>
      <c r="H79" s="112"/>
      <c r="I79" s="113"/>
    </row>
    <row r="80" spans="6:9">
      <c r="F80" s="111"/>
      <c r="G80" s="112"/>
      <c r="H80" s="112"/>
      <c r="I80" s="113"/>
    </row>
    <row r="81" spans="6:9">
      <c r="F81" s="111"/>
      <c r="G81" s="112"/>
      <c r="H81" s="112"/>
      <c r="I81" s="113"/>
    </row>
    <row r="82" spans="6:9">
      <c r="F82" s="111"/>
      <c r="G82" s="112"/>
      <c r="H82" s="112"/>
      <c r="I82" s="113"/>
    </row>
    <row r="83" spans="6:9">
      <c r="F83" s="111"/>
      <c r="G83" s="112"/>
      <c r="H83" s="112"/>
      <c r="I83" s="113"/>
    </row>
    <row r="84" spans="6:9">
      <c r="F84" s="111"/>
      <c r="G84" s="112"/>
      <c r="H84" s="112"/>
      <c r="I84" s="113"/>
    </row>
    <row r="85" spans="6:9">
      <c r="F85" s="111"/>
      <c r="G85" s="112"/>
      <c r="H85" s="112"/>
      <c r="I85" s="113"/>
    </row>
    <row r="86" spans="6:9">
      <c r="F86" s="111"/>
      <c r="G86" s="112"/>
      <c r="H86" s="112"/>
      <c r="I86" s="113"/>
    </row>
    <row r="87" spans="6:9">
      <c r="F87" s="111"/>
      <c r="G87" s="112"/>
      <c r="H87" s="112"/>
      <c r="I87" s="113"/>
    </row>
  </sheetData>
  <mergeCells count="4">
    <mergeCell ref="A1:B1"/>
    <mergeCell ref="A2:B2"/>
    <mergeCell ref="G2:I2"/>
    <mergeCell ref="H36:I3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16"/>
  <sheetViews>
    <sheetView showGridLines="0" showZeros="0" tabSelected="1" zoomScaleNormal="100" workbookViewId="0">
      <selection activeCell="C27" sqref="C27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48" t="s">
        <v>57</v>
      </c>
      <c r="B1" s="248"/>
      <c r="C1" s="248"/>
      <c r="D1" s="248"/>
      <c r="E1" s="248"/>
      <c r="F1" s="248"/>
      <c r="G1" s="248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49" t="s">
        <v>5</v>
      </c>
      <c r="B3" s="250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>
      <c r="A4" s="251" t="s">
        <v>1</v>
      </c>
      <c r="B4" s="252"/>
      <c r="C4" s="124" t="str">
        <f>CONCATENATE(cisloobjektu," ",nazevobjektu)</f>
        <v xml:space="preserve"> SO 037 Návštěvní dům</v>
      </c>
      <c r="D4" s="125"/>
      <c r="E4" s="253"/>
      <c r="F4" s="253"/>
      <c r="G4" s="254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66</v>
      </c>
      <c r="C7" s="136" t="s">
        <v>67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70</v>
      </c>
      <c r="C8" s="144" t="s">
        <v>71</v>
      </c>
      <c r="D8" s="145" t="s">
        <v>72</v>
      </c>
      <c r="E8" s="146">
        <v>24.81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>
      <c r="A9" s="142">
        <v>2</v>
      </c>
      <c r="B9" s="143" t="s">
        <v>73</v>
      </c>
      <c r="C9" s="144" t="s">
        <v>74</v>
      </c>
      <c r="D9" s="145" t="s">
        <v>72</v>
      </c>
      <c r="E9" s="146">
        <v>24.81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>
      <c r="A10" s="148"/>
      <c r="B10" s="149" t="s">
        <v>69</v>
      </c>
      <c r="C10" s="150" t="str">
        <f>CONCATENATE(B7," ",C7)</f>
        <v>1 Zemní práce</v>
      </c>
      <c r="D10" s="148"/>
      <c r="E10" s="151"/>
      <c r="F10" s="151"/>
      <c r="G10" s="152">
        <f>SUM(G7:G9)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34" t="s">
        <v>65</v>
      </c>
      <c r="B11" s="135" t="s">
        <v>75</v>
      </c>
      <c r="C11" s="136" t="s">
        <v>76</v>
      </c>
      <c r="D11" s="137"/>
      <c r="E11" s="138"/>
      <c r="F11" s="138"/>
      <c r="G11" s="139"/>
      <c r="H11" s="140"/>
      <c r="I11" s="140"/>
      <c r="O11" s="141">
        <v>1</v>
      </c>
    </row>
    <row r="12" spans="1:104" ht="22.5">
      <c r="A12" s="142">
        <v>3</v>
      </c>
      <c r="B12" s="143" t="s">
        <v>77</v>
      </c>
      <c r="C12" s="144" t="s">
        <v>78</v>
      </c>
      <c r="D12" s="145" t="s">
        <v>79</v>
      </c>
      <c r="E12" s="146">
        <v>50.52</v>
      </c>
      <c r="F12" s="146"/>
      <c r="G12" s="147">
        <f>E12*F12</f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>IF(AZ12=1,G12,0)</f>
        <v>0</v>
      </c>
      <c r="BB12" s="114">
        <f>IF(AZ12=2,G12,0)</f>
        <v>0</v>
      </c>
      <c r="BC12" s="114">
        <f>IF(AZ12=3,G12,0)</f>
        <v>0</v>
      </c>
      <c r="BD12" s="114">
        <f>IF(AZ12=4,G12,0)</f>
        <v>0</v>
      </c>
      <c r="BE12" s="114">
        <f>IF(AZ12=5,G12,0)</f>
        <v>0</v>
      </c>
      <c r="CZ12" s="114">
        <v>0.51605999999999996</v>
      </c>
    </row>
    <row r="13" spans="1:104">
      <c r="A13" s="148"/>
      <c r="B13" s="149" t="s">
        <v>69</v>
      </c>
      <c r="C13" s="150" t="str">
        <f>CONCATENATE(B11," ",C11)</f>
        <v>5 Komunikace</v>
      </c>
      <c r="D13" s="148"/>
      <c r="E13" s="151"/>
      <c r="F13" s="151"/>
      <c r="G13" s="152">
        <f>SUM(G11:G12)</f>
        <v>0</v>
      </c>
      <c r="O13" s="141">
        <v>4</v>
      </c>
      <c r="BA13" s="153">
        <f>SUM(BA11:BA12)</f>
        <v>0</v>
      </c>
      <c r="BB13" s="153">
        <f>SUM(BB11:BB12)</f>
        <v>0</v>
      </c>
      <c r="BC13" s="153">
        <f>SUM(BC11:BC12)</f>
        <v>0</v>
      </c>
      <c r="BD13" s="153">
        <f>SUM(BD11:BD12)</f>
        <v>0</v>
      </c>
      <c r="BE13" s="153">
        <f>SUM(BE11:BE12)</f>
        <v>0</v>
      </c>
    </row>
    <row r="14" spans="1:104">
      <c r="A14" s="134" t="s">
        <v>65</v>
      </c>
      <c r="B14" s="135" t="s">
        <v>80</v>
      </c>
      <c r="C14" s="136" t="s">
        <v>81</v>
      </c>
      <c r="D14" s="137"/>
      <c r="E14" s="138"/>
      <c r="F14" s="138"/>
      <c r="G14" s="139"/>
      <c r="H14" s="140"/>
      <c r="I14" s="140"/>
      <c r="O14" s="141">
        <v>1</v>
      </c>
    </row>
    <row r="15" spans="1:104">
      <c r="A15" s="142">
        <v>4</v>
      </c>
      <c r="B15" s="143" t="s">
        <v>82</v>
      </c>
      <c r="C15" s="144" t="s">
        <v>83</v>
      </c>
      <c r="D15" s="145" t="s">
        <v>79</v>
      </c>
      <c r="E15" s="146">
        <v>1.21</v>
      </c>
      <c r="F15" s="146"/>
      <c r="G15" s="147">
        <f>E15*F15</f>
        <v>0</v>
      </c>
      <c r="O15" s="141">
        <v>2</v>
      </c>
      <c r="AA15" s="114">
        <v>12</v>
      </c>
      <c r="AB15" s="114">
        <v>0</v>
      </c>
      <c r="AC15" s="114">
        <v>4</v>
      </c>
      <c r="AZ15" s="114">
        <v>1</v>
      </c>
      <c r="BA15" s="114">
        <f>IF(AZ15=1,G15,0)</f>
        <v>0</v>
      </c>
      <c r="BB15" s="114">
        <f>IF(AZ15=2,G15,0)</f>
        <v>0</v>
      </c>
      <c r="BC15" s="114">
        <f>IF(AZ15=3,G15,0)</f>
        <v>0</v>
      </c>
      <c r="BD15" s="114">
        <f>IF(AZ15=4,G15,0)</f>
        <v>0</v>
      </c>
      <c r="BE15" s="114">
        <f>IF(AZ15=5,G15,0)</f>
        <v>0</v>
      </c>
      <c r="CZ15" s="114">
        <v>3.1539999999999999E-2</v>
      </c>
    </row>
    <row r="16" spans="1:104">
      <c r="A16" s="142">
        <v>5</v>
      </c>
      <c r="B16" s="143" t="s">
        <v>84</v>
      </c>
      <c r="C16" s="144" t="s">
        <v>85</v>
      </c>
      <c r="D16" s="145" t="s">
        <v>79</v>
      </c>
      <c r="E16" s="146">
        <v>9.4239999999999995</v>
      </c>
      <c r="F16" s="146"/>
      <c r="G16" s="147">
        <f>E16*F16</f>
        <v>0</v>
      </c>
      <c r="O16" s="141">
        <v>2</v>
      </c>
      <c r="AA16" s="114">
        <v>12</v>
      </c>
      <c r="AB16" s="114">
        <v>0</v>
      </c>
      <c r="AC16" s="114">
        <v>5</v>
      </c>
      <c r="AZ16" s="114">
        <v>1</v>
      </c>
      <c r="BA16" s="114">
        <f>IF(AZ16=1,G16,0)</f>
        <v>0</v>
      </c>
      <c r="BB16" s="114">
        <f>IF(AZ16=2,G16,0)</f>
        <v>0</v>
      </c>
      <c r="BC16" s="114">
        <f>IF(AZ16=3,G16,0)</f>
        <v>0</v>
      </c>
      <c r="BD16" s="114">
        <f>IF(AZ16=4,G16,0)</f>
        <v>0</v>
      </c>
      <c r="BE16" s="114">
        <f>IF(AZ16=5,G16,0)</f>
        <v>0</v>
      </c>
      <c r="CZ16" s="114">
        <v>2.8459999999999999E-2</v>
      </c>
    </row>
    <row r="17" spans="1:104">
      <c r="A17" s="148"/>
      <c r="B17" s="149" t="s">
        <v>69</v>
      </c>
      <c r="C17" s="150" t="str">
        <f>CONCATENATE(B14," ",C14)</f>
        <v>61 Upravy povrchů vnitřní</v>
      </c>
      <c r="D17" s="148"/>
      <c r="E17" s="151"/>
      <c r="F17" s="151"/>
      <c r="G17" s="152">
        <f>SUM(G14:G16)</f>
        <v>0</v>
      </c>
      <c r="O17" s="141">
        <v>4</v>
      </c>
      <c r="BA17" s="153">
        <f>SUM(BA14:BA16)</f>
        <v>0</v>
      </c>
      <c r="BB17" s="153">
        <f>SUM(BB14:BB16)</f>
        <v>0</v>
      </c>
      <c r="BC17" s="153">
        <f>SUM(BC14:BC16)</f>
        <v>0</v>
      </c>
      <c r="BD17" s="153">
        <f>SUM(BD14:BD16)</f>
        <v>0</v>
      </c>
      <c r="BE17" s="153">
        <f>SUM(BE14:BE16)</f>
        <v>0</v>
      </c>
    </row>
    <row r="18" spans="1:104">
      <c r="A18" s="134" t="s">
        <v>65</v>
      </c>
      <c r="B18" s="135" t="s">
        <v>86</v>
      </c>
      <c r="C18" s="136" t="s">
        <v>87</v>
      </c>
      <c r="D18" s="137"/>
      <c r="E18" s="138"/>
      <c r="F18" s="138"/>
      <c r="G18" s="139"/>
      <c r="H18" s="140"/>
      <c r="I18" s="140"/>
      <c r="O18" s="141">
        <v>1</v>
      </c>
    </row>
    <row r="19" spans="1:104" ht="22.5">
      <c r="A19" s="142">
        <v>6</v>
      </c>
      <c r="B19" s="143" t="s">
        <v>88</v>
      </c>
      <c r="C19" s="144" t="s">
        <v>534</v>
      </c>
      <c r="D19" s="145" t="s">
        <v>79</v>
      </c>
      <c r="E19" s="146">
        <v>16</v>
      </c>
      <c r="F19" s="146"/>
      <c r="G19" s="147">
        <f>E19*F19</f>
        <v>0</v>
      </c>
      <c r="O19" s="141">
        <v>2</v>
      </c>
      <c r="AA19" s="114">
        <v>12</v>
      </c>
      <c r="AB19" s="114">
        <v>0</v>
      </c>
      <c r="AC19" s="114">
        <v>6</v>
      </c>
      <c r="AZ19" s="114">
        <v>1</v>
      </c>
      <c r="BA19" s="114">
        <f>IF(AZ19=1,G19,0)</f>
        <v>0</v>
      </c>
      <c r="BB19" s="114">
        <f>IF(AZ19=2,G19,0)</f>
        <v>0</v>
      </c>
      <c r="BC19" s="114">
        <f>IF(AZ19=3,G19,0)</f>
        <v>0</v>
      </c>
      <c r="BD19" s="114">
        <f>IF(AZ19=4,G19,0)</f>
        <v>0</v>
      </c>
      <c r="BE19" s="114">
        <f>IF(AZ19=5,G19,0)</f>
        <v>0</v>
      </c>
      <c r="CZ19" s="114">
        <v>1.5559999999999999E-2</v>
      </c>
    </row>
    <row r="20" spans="1:104" ht="22.5">
      <c r="A20" s="142">
        <v>7</v>
      </c>
      <c r="B20" s="143" t="s">
        <v>89</v>
      </c>
      <c r="C20" s="144" t="s">
        <v>457</v>
      </c>
      <c r="D20" s="145" t="s">
        <v>79</v>
      </c>
      <c r="E20" s="146">
        <v>26.265999999999998</v>
      </c>
      <c r="F20" s="146"/>
      <c r="G20" s="147">
        <f>E20*F20</f>
        <v>0</v>
      </c>
      <c r="O20" s="141">
        <v>2</v>
      </c>
      <c r="AA20" s="114">
        <v>12</v>
      </c>
      <c r="AB20" s="114">
        <v>0</v>
      </c>
      <c r="AC20" s="114">
        <v>7</v>
      </c>
      <c r="AZ20" s="114">
        <v>1</v>
      </c>
      <c r="BA20" s="114">
        <f>IF(AZ20=1,G20,0)</f>
        <v>0</v>
      </c>
      <c r="BB20" s="114">
        <f>IF(AZ20=2,G20,0)</f>
        <v>0</v>
      </c>
      <c r="BC20" s="114">
        <f>IF(AZ20=3,G20,0)</f>
        <v>0</v>
      </c>
      <c r="BD20" s="114">
        <f>IF(AZ20=4,G20,0)</f>
        <v>0</v>
      </c>
      <c r="BE20" s="114">
        <f>IF(AZ20=5,G20,0)</f>
        <v>0</v>
      </c>
      <c r="CZ20" s="114">
        <v>1.0919999999999999E-2</v>
      </c>
    </row>
    <row r="21" spans="1:104" ht="22.5">
      <c r="A21" s="142">
        <v>8</v>
      </c>
      <c r="B21" s="143" t="s">
        <v>90</v>
      </c>
      <c r="C21" s="144" t="s">
        <v>458</v>
      </c>
      <c r="D21" s="145" t="s">
        <v>79</v>
      </c>
      <c r="E21" s="146">
        <v>201.63499999999999</v>
      </c>
      <c r="F21" s="146"/>
      <c r="G21" s="147">
        <f>E21*F21</f>
        <v>0</v>
      </c>
      <c r="O21" s="141">
        <v>2</v>
      </c>
      <c r="AA21" s="114">
        <v>12</v>
      </c>
      <c r="AB21" s="114">
        <v>0</v>
      </c>
      <c r="AC21" s="114">
        <v>8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1.2489999999999999E-2</v>
      </c>
    </row>
    <row r="22" spans="1:104">
      <c r="A22" s="142">
        <v>9</v>
      </c>
      <c r="B22" s="143" t="s">
        <v>91</v>
      </c>
      <c r="C22" s="144" t="s">
        <v>92</v>
      </c>
      <c r="D22" s="145" t="s">
        <v>79</v>
      </c>
      <c r="E22" s="146">
        <v>243.90100000000001</v>
      </c>
      <c r="F22" s="146"/>
      <c r="G22" s="147">
        <f>E22*F22</f>
        <v>0</v>
      </c>
      <c r="O22" s="141">
        <v>2</v>
      </c>
      <c r="AA22" s="114">
        <v>12</v>
      </c>
      <c r="AB22" s="114">
        <v>0</v>
      </c>
      <c r="AC22" s="114">
        <v>9</v>
      </c>
      <c r="AZ22" s="114">
        <v>1</v>
      </c>
      <c r="BA22" s="114">
        <f>IF(AZ22=1,G22,0)</f>
        <v>0</v>
      </c>
      <c r="BB22" s="114">
        <f>IF(AZ22=2,G22,0)</f>
        <v>0</v>
      </c>
      <c r="BC22" s="114">
        <f>IF(AZ22=3,G22,0)</f>
        <v>0</v>
      </c>
      <c r="BD22" s="114">
        <f>IF(AZ22=4,G22,0)</f>
        <v>0</v>
      </c>
      <c r="BE22" s="114">
        <f>IF(AZ22=5,G22,0)</f>
        <v>0</v>
      </c>
      <c r="CZ22" s="114">
        <v>2.0000000000000002E-5</v>
      </c>
    </row>
    <row r="23" spans="1:104">
      <c r="A23" s="142">
        <v>10</v>
      </c>
      <c r="B23" s="143" t="s">
        <v>93</v>
      </c>
      <c r="C23" s="144" t="s">
        <v>94</v>
      </c>
      <c r="D23" s="145" t="s">
        <v>79</v>
      </c>
      <c r="E23" s="146">
        <v>306.58519999999999</v>
      </c>
      <c r="F23" s="146"/>
      <c r="G23" s="147">
        <f>E23*F23</f>
        <v>0</v>
      </c>
      <c r="O23" s="141">
        <v>2</v>
      </c>
      <c r="AA23" s="114">
        <v>12</v>
      </c>
      <c r="AB23" s="114">
        <v>0</v>
      </c>
      <c r="AC23" s="114">
        <v>10</v>
      </c>
      <c r="AZ23" s="114">
        <v>1</v>
      </c>
      <c r="BA23" s="114">
        <f>IF(AZ23=1,G23,0)</f>
        <v>0</v>
      </c>
      <c r="BB23" s="114">
        <f>IF(AZ23=2,G23,0)</f>
        <v>0</v>
      </c>
      <c r="BC23" s="114">
        <f>IF(AZ23=3,G23,0)</f>
        <v>0</v>
      </c>
      <c r="BD23" s="114">
        <f>IF(AZ23=4,G23,0)</f>
        <v>0</v>
      </c>
      <c r="BE23" s="114">
        <f>IF(AZ23=5,G23,0)</f>
        <v>0</v>
      </c>
      <c r="CZ23" s="114">
        <v>4.6170000000000003E-2</v>
      </c>
    </row>
    <row r="24" spans="1:104">
      <c r="A24" s="148"/>
      <c r="B24" s="149" t="s">
        <v>69</v>
      </c>
      <c r="C24" s="150" t="str">
        <f>CONCATENATE(B18," ",C18)</f>
        <v>62 Upravy povrchů vnější</v>
      </c>
      <c r="D24" s="148"/>
      <c r="E24" s="151"/>
      <c r="F24" s="151"/>
      <c r="G24" s="152">
        <f>SUM(G18:G23)</f>
        <v>0</v>
      </c>
      <c r="O24" s="141">
        <v>4</v>
      </c>
      <c r="BA24" s="153">
        <f>SUM(BA18:BA23)</f>
        <v>0</v>
      </c>
      <c r="BB24" s="153">
        <f>SUM(BB18:BB23)</f>
        <v>0</v>
      </c>
      <c r="BC24" s="153">
        <f>SUM(BC18:BC23)</f>
        <v>0</v>
      </c>
      <c r="BD24" s="153">
        <f>SUM(BD18:BD23)</f>
        <v>0</v>
      </c>
      <c r="BE24" s="153">
        <f>SUM(BE18:BE23)</f>
        <v>0</v>
      </c>
    </row>
    <row r="25" spans="1:104">
      <c r="A25" s="134" t="s">
        <v>65</v>
      </c>
      <c r="B25" s="135" t="s">
        <v>95</v>
      </c>
      <c r="C25" s="136" t="s">
        <v>96</v>
      </c>
      <c r="D25" s="137"/>
      <c r="E25" s="138"/>
      <c r="F25" s="138"/>
      <c r="G25" s="139"/>
      <c r="H25" s="140"/>
      <c r="I25" s="140"/>
      <c r="O25" s="141">
        <v>1</v>
      </c>
    </row>
    <row r="26" spans="1:104">
      <c r="A26" s="142">
        <v>11</v>
      </c>
      <c r="B26" s="143" t="s">
        <v>97</v>
      </c>
      <c r="C26" s="144" t="s">
        <v>98</v>
      </c>
      <c r="D26" s="145" t="s">
        <v>99</v>
      </c>
      <c r="E26" s="146">
        <v>19</v>
      </c>
      <c r="F26" s="146"/>
      <c r="G26" s="147">
        <f>E26*F26</f>
        <v>0</v>
      </c>
      <c r="O26" s="141">
        <v>2</v>
      </c>
      <c r="AA26" s="114">
        <v>12</v>
      </c>
      <c r="AB26" s="114">
        <v>0</v>
      </c>
      <c r="AC26" s="114">
        <v>11</v>
      </c>
      <c r="AZ26" s="114">
        <v>1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4.1279999999999997E-2</v>
      </c>
    </row>
    <row r="27" spans="1:104">
      <c r="A27" s="142">
        <v>12</v>
      </c>
      <c r="B27" s="143" t="s">
        <v>100</v>
      </c>
      <c r="C27" s="144" t="s">
        <v>101</v>
      </c>
      <c r="D27" s="145" t="s">
        <v>99</v>
      </c>
      <c r="E27" s="146">
        <v>6</v>
      </c>
      <c r="F27" s="146"/>
      <c r="G27" s="147">
        <f>E27*F27</f>
        <v>0</v>
      </c>
      <c r="O27" s="141">
        <v>2</v>
      </c>
      <c r="AA27" s="114">
        <v>12</v>
      </c>
      <c r="AB27" s="114">
        <v>0</v>
      </c>
      <c r="AC27" s="114">
        <v>12</v>
      </c>
      <c r="AZ27" s="114">
        <v>1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8.4790000000000004E-2</v>
      </c>
    </row>
    <row r="28" spans="1:104">
      <c r="A28" s="142">
        <v>13</v>
      </c>
      <c r="B28" s="143" t="s">
        <v>102</v>
      </c>
      <c r="C28" s="144" t="s">
        <v>103</v>
      </c>
      <c r="D28" s="145" t="s">
        <v>104</v>
      </c>
      <c r="E28" s="146">
        <v>122.696</v>
      </c>
      <c r="F28" s="146"/>
      <c r="G28" s="147">
        <f>E28*F28</f>
        <v>0</v>
      </c>
      <c r="O28" s="141">
        <v>2</v>
      </c>
      <c r="AA28" s="114">
        <v>12</v>
      </c>
      <c r="AB28" s="114">
        <v>0</v>
      </c>
      <c r="AC28" s="114">
        <v>13</v>
      </c>
      <c r="AZ28" s="114">
        <v>1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1E-4</v>
      </c>
    </row>
    <row r="29" spans="1:104">
      <c r="A29" s="148"/>
      <c r="B29" s="149" t="s">
        <v>69</v>
      </c>
      <c r="C29" s="150" t="str">
        <f>CONCATENATE(B25," ",C25)</f>
        <v>64 Výplně otvorů</v>
      </c>
      <c r="D29" s="148"/>
      <c r="E29" s="151"/>
      <c r="F29" s="151"/>
      <c r="G29" s="152">
        <f>SUM(G25:G28)</f>
        <v>0</v>
      </c>
      <c r="O29" s="141">
        <v>4</v>
      </c>
      <c r="BA29" s="153">
        <f>SUM(BA25:BA28)</f>
        <v>0</v>
      </c>
      <c r="BB29" s="153">
        <f>SUM(BB25:BB28)</f>
        <v>0</v>
      </c>
      <c r="BC29" s="153">
        <f>SUM(BC25:BC28)</f>
        <v>0</v>
      </c>
      <c r="BD29" s="153">
        <f>SUM(BD25:BD28)</f>
        <v>0</v>
      </c>
      <c r="BE29" s="153">
        <f>SUM(BE25:BE28)</f>
        <v>0</v>
      </c>
    </row>
    <row r="30" spans="1:104">
      <c r="A30" s="134" t="s">
        <v>65</v>
      </c>
      <c r="B30" s="135" t="s">
        <v>105</v>
      </c>
      <c r="C30" s="136" t="s">
        <v>106</v>
      </c>
      <c r="D30" s="137"/>
      <c r="E30" s="138"/>
      <c r="F30" s="138"/>
      <c r="G30" s="139"/>
      <c r="H30" s="140"/>
      <c r="I30" s="140"/>
      <c r="O30" s="141">
        <v>1</v>
      </c>
    </row>
    <row r="31" spans="1:104">
      <c r="A31" s="142">
        <v>14</v>
      </c>
      <c r="B31" s="143" t="s">
        <v>107</v>
      </c>
      <c r="C31" s="144" t="s">
        <v>108</v>
      </c>
      <c r="D31" s="145" t="s">
        <v>79</v>
      </c>
      <c r="E31" s="146">
        <v>74.010499999999993</v>
      </c>
      <c r="F31" s="146"/>
      <c r="G31" s="147">
        <f t="shared" ref="G31:G36" si="0">E31*F31</f>
        <v>0</v>
      </c>
      <c r="O31" s="141">
        <v>2</v>
      </c>
      <c r="AA31" s="114">
        <v>12</v>
      </c>
      <c r="AB31" s="114">
        <v>0</v>
      </c>
      <c r="AC31" s="114">
        <v>14</v>
      </c>
      <c r="AZ31" s="114">
        <v>1</v>
      </c>
      <c r="BA31" s="114">
        <f t="shared" ref="BA31:BA36" si="1">IF(AZ31=1,G31,0)</f>
        <v>0</v>
      </c>
      <c r="BB31" s="114">
        <f t="shared" ref="BB31:BB36" si="2">IF(AZ31=2,G31,0)</f>
        <v>0</v>
      </c>
      <c r="BC31" s="114">
        <f t="shared" ref="BC31:BC36" si="3">IF(AZ31=3,G31,0)</f>
        <v>0</v>
      </c>
      <c r="BD31" s="114">
        <f t="shared" ref="BD31:BD36" si="4">IF(AZ31=4,G31,0)</f>
        <v>0</v>
      </c>
      <c r="BE31" s="114">
        <f t="shared" ref="BE31:BE36" si="5">IF(AZ31=5,G31,0)</f>
        <v>0</v>
      </c>
      <c r="CZ31" s="114">
        <v>3.338E-2</v>
      </c>
    </row>
    <row r="32" spans="1:104">
      <c r="A32" s="142">
        <v>15</v>
      </c>
      <c r="B32" s="143" t="s">
        <v>109</v>
      </c>
      <c r="C32" s="144" t="s">
        <v>110</v>
      </c>
      <c r="D32" s="145" t="s">
        <v>79</v>
      </c>
      <c r="E32" s="146">
        <v>74.010000000000005</v>
      </c>
      <c r="F32" s="146"/>
      <c r="G32" s="147">
        <f t="shared" si="0"/>
        <v>0</v>
      </c>
      <c r="O32" s="141">
        <v>2</v>
      </c>
      <c r="AA32" s="114">
        <v>12</v>
      </c>
      <c r="AB32" s="114">
        <v>0</v>
      </c>
      <c r="AC32" s="114">
        <v>15</v>
      </c>
      <c r="AZ32" s="114">
        <v>1</v>
      </c>
      <c r="BA32" s="114">
        <f t="shared" si="1"/>
        <v>0</v>
      </c>
      <c r="BB32" s="114">
        <f t="shared" si="2"/>
        <v>0</v>
      </c>
      <c r="BC32" s="114">
        <f t="shared" si="3"/>
        <v>0</v>
      </c>
      <c r="BD32" s="114">
        <f t="shared" si="4"/>
        <v>0</v>
      </c>
      <c r="BE32" s="114">
        <f t="shared" si="5"/>
        <v>0</v>
      </c>
      <c r="CZ32" s="114">
        <v>9.7000000000000005E-4</v>
      </c>
    </row>
    <row r="33" spans="1:104">
      <c r="A33" s="142">
        <v>16</v>
      </c>
      <c r="B33" s="143" t="s">
        <v>111</v>
      </c>
      <c r="C33" s="144" t="s">
        <v>112</v>
      </c>
      <c r="D33" s="145" t="s">
        <v>79</v>
      </c>
      <c r="E33" s="146">
        <v>74.010000000000005</v>
      </c>
      <c r="F33" s="146"/>
      <c r="G33" s="147">
        <f t="shared" si="0"/>
        <v>0</v>
      </c>
      <c r="O33" s="141">
        <v>2</v>
      </c>
      <c r="AA33" s="114">
        <v>12</v>
      </c>
      <c r="AB33" s="114">
        <v>0</v>
      </c>
      <c r="AC33" s="114">
        <v>16</v>
      </c>
      <c r="AZ33" s="114">
        <v>1</v>
      </c>
      <c r="BA33" s="114">
        <f t="shared" si="1"/>
        <v>0</v>
      </c>
      <c r="BB33" s="114">
        <f t="shared" si="2"/>
        <v>0</v>
      </c>
      <c r="BC33" s="114">
        <f t="shared" si="3"/>
        <v>0</v>
      </c>
      <c r="BD33" s="114">
        <f t="shared" si="4"/>
        <v>0</v>
      </c>
      <c r="BE33" s="114">
        <f t="shared" si="5"/>
        <v>0</v>
      </c>
      <c r="CZ33" s="114">
        <v>0</v>
      </c>
    </row>
    <row r="34" spans="1:104">
      <c r="A34" s="142">
        <v>17</v>
      </c>
      <c r="B34" s="143" t="s">
        <v>113</v>
      </c>
      <c r="C34" s="144" t="s">
        <v>114</v>
      </c>
      <c r="D34" s="145" t="s">
        <v>79</v>
      </c>
      <c r="E34" s="146">
        <v>74.010000000000005</v>
      </c>
      <c r="F34" s="146"/>
      <c r="G34" s="147">
        <f t="shared" si="0"/>
        <v>0</v>
      </c>
      <c r="O34" s="141">
        <v>2</v>
      </c>
      <c r="AA34" s="114">
        <v>12</v>
      </c>
      <c r="AB34" s="114">
        <v>0</v>
      </c>
      <c r="AC34" s="114">
        <v>17</v>
      </c>
      <c r="AZ34" s="114">
        <v>1</v>
      </c>
      <c r="BA34" s="114">
        <f t="shared" si="1"/>
        <v>0</v>
      </c>
      <c r="BB34" s="114">
        <f t="shared" si="2"/>
        <v>0</v>
      </c>
      <c r="BC34" s="114">
        <f t="shared" si="3"/>
        <v>0</v>
      </c>
      <c r="BD34" s="114">
        <f t="shared" si="4"/>
        <v>0</v>
      </c>
      <c r="BE34" s="114">
        <f t="shared" si="5"/>
        <v>0</v>
      </c>
      <c r="CZ34" s="114">
        <v>0</v>
      </c>
    </row>
    <row r="35" spans="1:104">
      <c r="A35" s="142">
        <v>18</v>
      </c>
      <c r="B35" s="143" t="s">
        <v>115</v>
      </c>
      <c r="C35" s="144" t="s">
        <v>116</v>
      </c>
      <c r="D35" s="145" t="s">
        <v>79</v>
      </c>
      <c r="E35" s="146">
        <v>74.010000000000005</v>
      </c>
      <c r="F35" s="146"/>
      <c r="G35" s="147">
        <f t="shared" si="0"/>
        <v>0</v>
      </c>
      <c r="O35" s="141">
        <v>2</v>
      </c>
      <c r="AA35" s="114">
        <v>12</v>
      </c>
      <c r="AB35" s="114">
        <v>0</v>
      </c>
      <c r="AC35" s="114">
        <v>18</v>
      </c>
      <c r="AZ35" s="114">
        <v>1</v>
      </c>
      <c r="BA35" s="114">
        <f t="shared" si="1"/>
        <v>0</v>
      </c>
      <c r="BB35" s="114">
        <f t="shared" si="2"/>
        <v>0</v>
      </c>
      <c r="BC35" s="114">
        <f t="shared" si="3"/>
        <v>0</v>
      </c>
      <c r="BD35" s="114">
        <f t="shared" si="4"/>
        <v>0</v>
      </c>
      <c r="BE35" s="114">
        <f t="shared" si="5"/>
        <v>0</v>
      </c>
      <c r="CZ35" s="114">
        <v>0</v>
      </c>
    </row>
    <row r="36" spans="1:104">
      <c r="A36" s="142">
        <v>19</v>
      </c>
      <c r="B36" s="143" t="s">
        <v>117</v>
      </c>
      <c r="C36" s="144" t="s">
        <v>118</v>
      </c>
      <c r="D36" s="145" t="s">
        <v>79</v>
      </c>
      <c r="E36" s="146">
        <v>74.010000000000005</v>
      </c>
      <c r="F36" s="146"/>
      <c r="G36" s="147">
        <f t="shared" si="0"/>
        <v>0</v>
      </c>
      <c r="O36" s="141">
        <v>2</v>
      </c>
      <c r="AA36" s="114">
        <v>12</v>
      </c>
      <c r="AB36" s="114">
        <v>0</v>
      </c>
      <c r="AC36" s="114">
        <v>19</v>
      </c>
      <c r="AZ36" s="114">
        <v>1</v>
      </c>
      <c r="BA36" s="114">
        <f t="shared" si="1"/>
        <v>0</v>
      </c>
      <c r="BB36" s="114">
        <f t="shared" si="2"/>
        <v>0</v>
      </c>
      <c r="BC36" s="114">
        <f t="shared" si="3"/>
        <v>0</v>
      </c>
      <c r="BD36" s="114">
        <f t="shared" si="4"/>
        <v>0</v>
      </c>
      <c r="BE36" s="114">
        <f t="shared" si="5"/>
        <v>0</v>
      </c>
      <c r="CZ36" s="114">
        <v>0</v>
      </c>
    </row>
    <row r="37" spans="1:104">
      <c r="A37" s="148"/>
      <c r="B37" s="149" t="s">
        <v>69</v>
      </c>
      <c r="C37" s="150" t="str">
        <f>CONCATENATE(B30," ",C30)</f>
        <v>94 Lešení a stavební výtahy</v>
      </c>
      <c r="D37" s="148"/>
      <c r="E37" s="151"/>
      <c r="F37" s="151"/>
      <c r="G37" s="152">
        <f>SUM(G30:G36)</f>
        <v>0</v>
      </c>
      <c r="O37" s="141">
        <v>4</v>
      </c>
      <c r="BA37" s="153">
        <f>SUM(BA30:BA36)</f>
        <v>0</v>
      </c>
      <c r="BB37" s="153">
        <f>SUM(BB30:BB36)</f>
        <v>0</v>
      </c>
      <c r="BC37" s="153">
        <f>SUM(BC30:BC36)</f>
        <v>0</v>
      </c>
      <c r="BD37" s="153">
        <f>SUM(BD30:BD36)</f>
        <v>0</v>
      </c>
      <c r="BE37" s="153">
        <f>SUM(BE30:BE36)</f>
        <v>0</v>
      </c>
    </row>
    <row r="38" spans="1:104">
      <c r="A38" s="134" t="s">
        <v>65</v>
      </c>
      <c r="B38" s="135" t="s">
        <v>119</v>
      </c>
      <c r="C38" s="136" t="s">
        <v>120</v>
      </c>
      <c r="D38" s="137"/>
      <c r="E38" s="138"/>
      <c r="F38" s="138"/>
      <c r="G38" s="139"/>
      <c r="H38" s="140"/>
      <c r="I38" s="140"/>
      <c r="O38" s="141">
        <v>1</v>
      </c>
    </row>
    <row r="39" spans="1:104">
      <c r="A39" s="142">
        <v>20</v>
      </c>
      <c r="B39" s="143" t="s">
        <v>121</v>
      </c>
      <c r="C39" s="144" t="s">
        <v>122</v>
      </c>
      <c r="D39" s="145" t="s">
        <v>79</v>
      </c>
      <c r="E39" s="146">
        <v>338.44</v>
      </c>
      <c r="F39" s="146"/>
      <c r="G39" s="147">
        <f>E39*F39</f>
        <v>0</v>
      </c>
      <c r="O39" s="141">
        <v>2</v>
      </c>
      <c r="AA39" s="114">
        <v>12</v>
      </c>
      <c r="AB39" s="114">
        <v>0</v>
      </c>
      <c r="AC39" s="114">
        <v>20</v>
      </c>
      <c r="AZ39" s="114">
        <v>1</v>
      </c>
      <c r="BA39" s="114">
        <f>IF(AZ39=1,G39,0)</f>
        <v>0</v>
      </c>
      <c r="BB39" s="114">
        <f>IF(AZ39=2,G39,0)</f>
        <v>0</v>
      </c>
      <c r="BC39" s="114">
        <f>IF(AZ39=3,G39,0)</f>
        <v>0</v>
      </c>
      <c r="BD39" s="114">
        <f>IF(AZ39=4,G39,0)</f>
        <v>0</v>
      </c>
      <c r="BE39" s="114">
        <f>IF(AZ39=5,G39,0)</f>
        <v>0</v>
      </c>
      <c r="CZ39" s="114">
        <v>4.0000000000000003E-5</v>
      </c>
    </row>
    <row r="40" spans="1:104">
      <c r="A40" s="142">
        <v>21</v>
      </c>
      <c r="B40" s="143" t="s">
        <v>123</v>
      </c>
      <c r="C40" s="144" t="s">
        <v>124</v>
      </c>
      <c r="D40" s="145" t="s">
        <v>125</v>
      </c>
      <c r="E40" s="146">
        <v>1</v>
      </c>
      <c r="F40" s="146"/>
      <c r="G40" s="147">
        <f>E40*F40</f>
        <v>0</v>
      </c>
      <c r="O40" s="141">
        <v>2</v>
      </c>
      <c r="AA40" s="114">
        <v>12</v>
      </c>
      <c r="AB40" s="114">
        <v>0</v>
      </c>
      <c r="AC40" s="114">
        <v>21</v>
      </c>
      <c r="AZ40" s="114">
        <v>1</v>
      </c>
      <c r="BA40" s="114">
        <f>IF(AZ40=1,G40,0)</f>
        <v>0</v>
      </c>
      <c r="BB40" s="114">
        <f>IF(AZ40=2,G40,0)</f>
        <v>0</v>
      </c>
      <c r="BC40" s="114">
        <f>IF(AZ40=3,G40,0)</f>
        <v>0</v>
      </c>
      <c r="BD40" s="114">
        <f>IF(AZ40=4,G40,0)</f>
        <v>0</v>
      </c>
      <c r="BE40" s="114">
        <f>IF(AZ40=5,G40,0)</f>
        <v>0</v>
      </c>
      <c r="CZ40" s="114">
        <v>0</v>
      </c>
    </row>
    <row r="41" spans="1:104">
      <c r="A41" s="148"/>
      <c r="B41" s="149" t="s">
        <v>69</v>
      </c>
      <c r="C41" s="150" t="str">
        <f>CONCATENATE(B38," ",C38)</f>
        <v>95 Dokončovací kce na pozem.stav.</v>
      </c>
      <c r="D41" s="148"/>
      <c r="E41" s="151"/>
      <c r="F41" s="151"/>
      <c r="G41" s="152">
        <f>SUM(G38:G40)</f>
        <v>0</v>
      </c>
      <c r="O41" s="141">
        <v>4</v>
      </c>
      <c r="BA41" s="153">
        <f>SUM(BA38:BA40)</f>
        <v>0</v>
      </c>
      <c r="BB41" s="153">
        <f>SUM(BB38:BB40)</f>
        <v>0</v>
      </c>
      <c r="BC41" s="153">
        <f>SUM(BC38:BC40)</f>
        <v>0</v>
      </c>
      <c r="BD41" s="153">
        <f>SUM(BD38:BD40)</f>
        <v>0</v>
      </c>
      <c r="BE41" s="153">
        <f>SUM(BE38:BE40)</f>
        <v>0</v>
      </c>
    </row>
    <row r="42" spans="1:104">
      <c r="A42" s="134" t="s">
        <v>65</v>
      </c>
      <c r="B42" s="135" t="s">
        <v>126</v>
      </c>
      <c r="C42" s="136" t="s">
        <v>127</v>
      </c>
      <c r="D42" s="137"/>
      <c r="E42" s="138"/>
      <c r="F42" s="138"/>
      <c r="G42" s="139"/>
      <c r="H42" s="140"/>
      <c r="I42" s="140"/>
      <c r="O42" s="141">
        <v>1</v>
      </c>
    </row>
    <row r="43" spans="1:104">
      <c r="A43" s="142">
        <v>22</v>
      </c>
      <c r="B43" s="143" t="s">
        <v>128</v>
      </c>
      <c r="C43" s="144" t="s">
        <v>129</v>
      </c>
      <c r="D43" s="145" t="s">
        <v>79</v>
      </c>
      <c r="E43" s="146">
        <v>1.21</v>
      </c>
      <c r="F43" s="146"/>
      <c r="G43" s="147">
        <f t="shared" ref="G43:G64" si="6">E43*F43</f>
        <v>0</v>
      </c>
      <c r="O43" s="141">
        <v>2</v>
      </c>
      <c r="AA43" s="114">
        <v>12</v>
      </c>
      <c r="AB43" s="114">
        <v>0</v>
      </c>
      <c r="AC43" s="114">
        <v>22</v>
      </c>
      <c r="AZ43" s="114">
        <v>1</v>
      </c>
      <c r="BA43" s="114">
        <f t="shared" ref="BA43:BA64" si="7">IF(AZ43=1,G43,0)</f>
        <v>0</v>
      </c>
      <c r="BB43" s="114">
        <f t="shared" ref="BB43:BB64" si="8">IF(AZ43=2,G43,0)</f>
        <v>0</v>
      </c>
      <c r="BC43" s="114">
        <f t="shared" ref="BC43:BC64" si="9">IF(AZ43=3,G43,0)</f>
        <v>0</v>
      </c>
      <c r="BD43" s="114">
        <f t="shared" ref="BD43:BD64" si="10">IF(AZ43=4,G43,0)</f>
        <v>0</v>
      </c>
      <c r="BE43" s="114">
        <f t="shared" ref="BE43:BE64" si="11">IF(AZ43=5,G43,0)</f>
        <v>0</v>
      </c>
      <c r="CZ43" s="114">
        <v>0</v>
      </c>
    </row>
    <row r="44" spans="1:104">
      <c r="A44" s="142">
        <v>23</v>
      </c>
      <c r="B44" s="143" t="s">
        <v>130</v>
      </c>
      <c r="C44" s="144" t="s">
        <v>131</v>
      </c>
      <c r="D44" s="145" t="s">
        <v>79</v>
      </c>
      <c r="E44" s="146">
        <v>9.42</v>
      </c>
      <c r="F44" s="146"/>
      <c r="G44" s="147">
        <f t="shared" si="6"/>
        <v>0</v>
      </c>
      <c r="O44" s="141">
        <v>2</v>
      </c>
      <c r="AA44" s="114">
        <v>12</v>
      </c>
      <c r="AB44" s="114">
        <v>0</v>
      </c>
      <c r="AC44" s="114">
        <v>23</v>
      </c>
      <c r="AZ44" s="114">
        <v>1</v>
      </c>
      <c r="BA44" s="114">
        <f t="shared" si="7"/>
        <v>0</v>
      </c>
      <c r="BB44" s="114">
        <f t="shared" si="8"/>
        <v>0</v>
      </c>
      <c r="BC44" s="114">
        <f t="shared" si="9"/>
        <v>0</v>
      </c>
      <c r="BD44" s="114">
        <f t="shared" si="10"/>
        <v>0</v>
      </c>
      <c r="BE44" s="114">
        <f t="shared" si="11"/>
        <v>0</v>
      </c>
      <c r="CZ44" s="114">
        <v>0</v>
      </c>
    </row>
    <row r="45" spans="1:104">
      <c r="A45" s="142">
        <v>24</v>
      </c>
      <c r="B45" s="143" t="s">
        <v>132</v>
      </c>
      <c r="C45" s="144" t="s">
        <v>133</v>
      </c>
      <c r="D45" s="145" t="s">
        <v>99</v>
      </c>
      <c r="E45" s="146">
        <v>26</v>
      </c>
      <c r="F45" s="146"/>
      <c r="G45" s="147">
        <f t="shared" si="6"/>
        <v>0</v>
      </c>
      <c r="O45" s="141">
        <v>2</v>
      </c>
      <c r="AA45" s="114">
        <v>12</v>
      </c>
      <c r="AB45" s="114">
        <v>0</v>
      </c>
      <c r="AC45" s="114">
        <v>24</v>
      </c>
      <c r="AZ45" s="114">
        <v>1</v>
      </c>
      <c r="BA45" s="114">
        <f t="shared" si="7"/>
        <v>0</v>
      </c>
      <c r="BB45" s="114">
        <f t="shared" si="8"/>
        <v>0</v>
      </c>
      <c r="BC45" s="114">
        <f t="shared" si="9"/>
        <v>0</v>
      </c>
      <c r="BD45" s="114">
        <f t="shared" si="10"/>
        <v>0</v>
      </c>
      <c r="BE45" s="114">
        <f t="shared" si="11"/>
        <v>0</v>
      </c>
      <c r="CZ45" s="114">
        <v>0</v>
      </c>
    </row>
    <row r="46" spans="1:104">
      <c r="A46" s="142">
        <v>25</v>
      </c>
      <c r="B46" s="143" t="s">
        <v>134</v>
      </c>
      <c r="C46" s="144" t="s">
        <v>135</v>
      </c>
      <c r="D46" s="145" t="s">
        <v>79</v>
      </c>
      <c r="E46" s="146">
        <v>0.72</v>
      </c>
      <c r="F46" s="146"/>
      <c r="G46" s="147">
        <f t="shared" si="6"/>
        <v>0</v>
      </c>
      <c r="O46" s="141">
        <v>2</v>
      </c>
      <c r="AA46" s="114">
        <v>12</v>
      </c>
      <c r="AB46" s="114">
        <v>0</v>
      </c>
      <c r="AC46" s="114">
        <v>25</v>
      </c>
      <c r="AZ46" s="114">
        <v>1</v>
      </c>
      <c r="BA46" s="114">
        <f t="shared" si="7"/>
        <v>0</v>
      </c>
      <c r="BB46" s="114">
        <f t="shared" si="8"/>
        <v>0</v>
      </c>
      <c r="BC46" s="114">
        <f t="shared" si="9"/>
        <v>0</v>
      </c>
      <c r="BD46" s="114">
        <f t="shared" si="10"/>
        <v>0</v>
      </c>
      <c r="BE46" s="114">
        <f t="shared" si="11"/>
        <v>0</v>
      </c>
      <c r="CZ46" s="114">
        <v>2.1900000000000001E-3</v>
      </c>
    </row>
    <row r="47" spans="1:104">
      <c r="A47" s="142">
        <v>26</v>
      </c>
      <c r="B47" s="143" t="s">
        <v>136</v>
      </c>
      <c r="C47" s="144" t="s">
        <v>137</v>
      </c>
      <c r="D47" s="145" t="s">
        <v>79</v>
      </c>
      <c r="E47" s="146">
        <v>33.450000000000003</v>
      </c>
      <c r="F47" s="146"/>
      <c r="G47" s="147">
        <f t="shared" si="6"/>
        <v>0</v>
      </c>
      <c r="O47" s="141">
        <v>2</v>
      </c>
      <c r="AA47" s="114">
        <v>12</v>
      </c>
      <c r="AB47" s="114">
        <v>0</v>
      </c>
      <c r="AC47" s="114">
        <v>26</v>
      </c>
      <c r="AZ47" s="114">
        <v>1</v>
      </c>
      <c r="BA47" s="114">
        <f t="shared" si="7"/>
        <v>0</v>
      </c>
      <c r="BB47" s="114">
        <f t="shared" si="8"/>
        <v>0</v>
      </c>
      <c r="BC47" s="114">
        <f t="shared" si="9"/>
        <v>0</v>
      </c>
      <c r="BD47" s="114">
        <f t="shared" si="10"/>
        <v>0</v>
      </c>
      <c r="BE47" s="114">
        <f t="shared" si="11"/>
        <v>0</v>
      </c>
      <c r="CZ47" s="114">
        <v>9.2000000000000003E-4</v>
      </c>
    </row>
    <row r="48" spans="1:104">
      <c r="A48" s="142">
        <v>27</v>
      </c>
      <c r="B48" s="143" t="s">
        <v>138</v>
      </c>
      <c r="C48" s="144" t="s">
        <v>139</v>
      </c>
      <c r="D48" s="145" t="s">
        <v>99</v>
      </c>
      <c r="E48" s="146">
        <v>6</v>
      </c>
      <c r="F48" s="146"/>
      <c r="G48" s="147">
        <f t="shared" si="6"/>
        <v>0</v>
      </c>
      <c r="O48" s="141">
        <v>2</v>
      </c>
      <c r="AA48" s="114">
        <v>12</v>
      </c>
      <c r="AB48" s="114">
        <v>0</v>
      </c>
      <c r="AC48" s="114">
        <v>27</v>
      </c>
      <c r="AZ48" s="114">
        <v>1</v>
      </c>
      <c r="BA48" s="114">
        <f t="shared" si="7"/>
        <v>0</v>
      </c>
      <c r="BB48" s="114">
        <f t="shared" si="8"/>
        <v>0</v>
      </c>
      <c r="BC48" s="114">
        <f t="shared" si="9"/>
        <v>0</v>
      </c>
      <c r="BD48" s="114">
        <f t="shared" si="10"/>
        <v>0</v>
      </c>
      <c r="BE48" s="114">
        <f t="shared" si="11"/>
        <v>0</v>
      </c>
      <c r="CZ48" s="114">
        <v>0</v>
      </c>
    </row>
    <row r="49" spans="1:104">
      <c r="A49" s="142">
        <v>28</v>
      </c>
      <c r="B49" s="143" t="s">
        <v>140</v>
      </c>
      <c r="C49" s="144" t="s">
        <v>141</v>
      </c>
      <c r="D49" s="145" t="s">
        <v>79</v>
      </c>
      <c r="E49" s="146">
        <v>10.148</v>
      </c>
      <c r="F49" s="146"/>
      <c r="G49" s="147">
        <f t="shared" si="6"/>
        <v>0</v>
      </c>
      <c r="O49" s="141">
        <v>2</v>
      </c>
      <c r="AA49" s="114">
        <v>12</v>
      </c>
      <c r="AB49" s="114">
        <v>0</v>
      </c>
      <c r="AC49" s="114">
        <v>28</v>
      </c>
      <c r="AZ49" s="114">
        <v>1</v>
      </c>
      <c r="BA49" s="114">
        <f t="shared" si="7"/>
        <v>0</v>
      </c>
      <c r="BB49" s="114">
        <f t="shared" si="8"/>
        <v>0</v>
      </c>
      <c r="BC49" s="114">
        <f t="shared" si="9"/>
        <v>0</v>
      </c>
      <c r="BD49" s="114">
        <f t="shared" si="10"/>
        <v>0</v>
      </c>
      <c r="BE49" s="114">
        <f t="shared" si="11"/>
        <v>0</v>
      </c>
      <c r="CZ49" s="114">
        <v>1E-3</v>
      </c>
    </row>
    <row r="50" spans="1:104" ht="22.5">
      <c r="A50" s="142">
        <v>29</v>
      </c>
      <c r="B50" s="143" t="s">
        <v>142</v>
      </c>
      <c r="C50" s="144" t="s">
        <v>143</v>
      </c>
      <c r="D50" s="145" t="s">
        <v>79</v>
      </c>
      <c r="E50" s="146">
        <v>50.52</v>
      </c>
      <c r="F50" s="146"/>
      <c r="G50" s="147">
        <f t="shared" si="6"/>
        <v>0</v>
      </c>
      <c r="O50" s="141">
        <v>2</v>
      </c>
      <c r="AA50" s="114">
        <v>12</v>
      </c>
      <c r="AB50" s="114">
        <v>0</v>
      </c>
      <c r="AC50" s="114">
        <v>29</v>
      </c>
      <c r="AZ50" s="114">
        <v>1</v>
      </c>
      <c r="BA50" s="114">
        <f t="shared" si="7"/>
        <v>0</v>
      </c>
      <c r="BB50" s="114">
        <f t="shared" si="8"/>
        <v>0</v>
      </c>
      <c r="BC50" s="114">
        <f t="shared" si="9"/>
        <v>0</v>
      </c>
      <c r="BD50" s="114">
        <f t="shared" si="10"/>
        <v>0</v>
      </c>
      <c r="BE50" s="114">
        <f t="shared" si="11"/>
        <v>0</v>
      </c>
      <c r="CZ50" s="114">
        <v>0</v>
      </c>
    </row>
    <row r="51" spans="1:104">
      <c r="A51" s="142">
        <v>30</v>
      </c>
      <c r="B51" s="143" t="s">
        <v>144</v>
      </c>
      <c r="C51" s="144" t="s">
        <v>145</v>
      </c>
      <c r="D51" s="145" t="s">
        <v>104</v>
      </c>
      <c r="E51" s="146">
        <v>25</v>
      </c>
      <c r="F51" s="146"/>
      <c r="G51" s="147">
        <f t="shared" si="6"/>
        <v>0</v>
      </c>
      <c r="O51" s="141">
        <v>2</v>
      </c>
      <c r="AA51" s="114">
        <v>12</v>
      </c>
      <c r="AB51" s="114">
        <v>0</v>
      </c>
      <c r="AC51" s="114">
        <v>30</v>
      </c>
      <c r="AZ51" s="114">
        <v>1</v>
      </c>
      <c r="BA51" s="114">
        <f t="shared" si="7"/>
        <v>0</v>
      </c>
      <c r="BB51" s="114">
        <f t="shared" si="8"/>
        <v>0</v>
      </c>
      <c r="BC51" s="114">
        <f t="shared" si="9"/>
        <v>0</v>
      </c>
      <c r="BD51" s="114">
        <f t="shared" si="10"/>
        <v>0</v>
      </c>
      <c r="BE51" s="114">
        <f t="shared" si="11"/>
        <v>0</v>
      </c>
      <c r="CZ51" s="114">
        <v>0</v>
      </c>
    </row>
    <row r="52" spans="1:104">
      <c r="A52" s="142">
        <v>31</v>
      </c>
      <c r="B52" s="143" t="s">
        <v>146</v>
      </c>
      <c r="C52" s="144" t="s">
        <v>147</v>
      </c>
      <c r="D52" s="145" t="s">
        <v>104</v>
      </c>
      <c r="E52" s="146">
        <v>62</v>
      </c>
      <c r="F52" s="146"/>
      <c r="G52" s="147">
        <f t="shared" si="6"/>
        <v>0</v>
      </c>
      <c r="O52" s="141">
        <v>2</v>
      </c>
      <c r="AA52" s="114">
        <v>12</v>
      </c>
      <c r="AB52" s="114">
        <v>0</v>
      </c>
      <c r="AC52" s="114">
        <v>31</v>
      </c>
      <c r="AZ52" s="114">
        <v>1</v>
      </c>
      <c r="BA52" s="114">
        <f t="shared" si="7"/>
        <v>0</v>
      </c>
      <c r="BB52" s="114">
        <f t="shared" si="8"/>
        <v>0</v>
      </c>
      <c r="BC52" s="114">
        <f t="shared" si="9"/>
        <v>0</v>
      </c>
      <c r="BD52" s="114">
        <f t="shared" si="10"/>
        <v>0</v>
      </c>
      <c r="BE52" s="114">
        <f t="shared" si="11"/>
        <v>0</v>
      </c>
      <c r="CZ52" s="114">
        <v>0</v>
      </c>
    </row>
    <row r="53" spans="1:104">
      <c r="A53" s="142">
        <v>32</v>
      </c>
      <c r="B53" s="143" t="s">
        <v>148</v>
      </c>
      <c r="C53" s="144" t="s">
        <v>149</v>
      </c>
      <c r="D53" s="145" t="s">
        <v>104</v>
      </c>
      <c r="E53" s="146">
        <v>15</v>
      </c>
      <c r="F53" s="146"/>
      <c r="G53" s="147">
        <f t="shared" si="6"/>
        <v>0</v>
      </c>
      <c r="O53" s="141">
        <v>2</v>
      </c>
      <c r="AA53" s="114">
        <v>12</v>
      </c>
      <c r="AB53" s="114">
        <v>0</v>
      </c>
      <c r="AC53" s="114">
        <v>32</v>
      </c>
      <c r="AZ53" s="114">
        <v>1</v>
      </c>
      <c r="BA53" s="114">
        <f t="shared" si="7"/>
        <v>0</v>
      </c>
      <c r="BB53" s="114">
        <f t="shared" si="8"/>
        <v>0</v>
      </c>
      <c r="BC53" s="114">
        <f t="shared" si="9"/>
        <v>0</v>
      </c>
      <c r="BD53" s="114">
        <f t="shared" si="10"/>
        <v>0</v>
      </c>
      <c r="BE53" s="114">
        <f t="shared" si="11"/>
        <v>0</v>
      </c>
      <c r="CZ53" s="114">
        <v>0</v>
      </c>
    </row>
    <row r="54" spans="1:104">
      <c r="A54" s="142">
        <v>33</v>
      </c>
      <c r="B54" s="143" t="s">
        <v>150</v>
      </c>
      <c r="C54" s="144" t="s">
        <v>151</v>
      </c>
      <c r="D54" s="145" t="s">
        <v>99</v>
      </c>
      <c r="E54" s="146">
        <v>6</v>
      </c>
      <c r="F54" s="146"/>
      <c r="G54" s="147">
        <f t="shared" si="6"/>
        <v>0</v>
      </c>
      <c r="O54" s="141">
        <v>2</v>
      </c>
      <c r="AA54" s="114">
        <v>12</v>
      </c>
      <c r="AB54" s="114">
        <v>0</v>
      </c>
      <c r="AC54" s="114">
        <v>33</v>
      </c>
      <c r="AZ54" s="114">
        <v>1</v>
      </c>
      <c r="BA54" s="114">
        <f t="shared" si="7"/>
        <v>0</v>
      </c>
      <c r="BB54" s="114">
        <f t="shared" si="8"/>
        <v>0</v>
      </c>
      <c r="BC54" s="114">
        <f t="shared" si="9"/>
        <v>0</v>
      </c>
      <c r="BD54" s="114">
        <f t="shared" si="10"/>
        <v>0</v>
      </c>
      <c r="BE54" s="114">
        <f t="shared" si="11"/>
        <v>0</v>
      </c>
      <c r="CZ54" s="114">
        <v>0</v>
      </c>
    </row>
    <row r="55" spans="1:104">
      <c r="A55" s="142">
        <v>34</v>
      </c>
      <c r="B55" s="143" t="s">
        <v>152</v>
      </c>
      <c r="C55" s="144" t="s">
        <v>153</v>
      </c>
      <c r="D55" s="145" t="s">
        <v>99</v>
      </c>
      <c r="E55" s="146">
        <v>6</v>
      </c>
      <c r="F55" s="146"/>
      <c r="G55" s="147">
        <f t="shared" si="6"/>
        <v>0</v>
      </c>
      <c r="O55" s="141">
        <v>2</v>
      </c>
      <c r="AA55" s="114">
        <v>12</v>
      </c>
      <c r="AB55" s="114">
        <v>0</v>
      </c>
      <c r="AC55" s="114">
        <v>34</v>
      </c>
      <c r="AZ55" s="114">
        <v>1</v>
      </c>
      <c r="BA55" s="114">
        <f t="shared" si="7"/>
        <v>0</v>
      </c>
      <c r="BB55" s="114">
        <f t="shared" si="8"/>
        <v>0</v>
      </c>
      <c r="BC55" s="114">
        <f t="shared" si="9"/>
        <v>0</v>
      </c>
      <c r="BD55" s="114">
        <f t="shared" si="10"/>
        <v>0</v>
      </c>
      <c r="BE55" s="114">
        <f t="shared" si="11"/>
        <v>0</v>
      </c>
      <c r="CZ55" s="114">
        <v>0</v>
      </c>
    </row>
    <row r="56" spans="1:104">
      <c r="A56" s="142">
        <v>35</v>
      </c>
      <c r="B56" s="143" t="s">
        <v>154</v>
      </c>
      <c r="C56" s="144" t="s">
        <v>155</v>
      </c>
      <c r="D56" s="145" t="s">
        <v>104</v>
      </c>
      <c r="E56" s="146">
        <v>54</v>
      </c>
      <c r="F56" s="146"/>
      <c r="G56" s="147">
        <f t="shared" si="6"/>
        <v>0</v>
      </c>
      <c r="O56" s="141">
        <v>2</v>
      </c>
      <c r="AA56" s="114">
        <v>12</v>
      </c>
      <c r="AB56" s="114">
        <v>0</v>
      </c>
      <c r="AC56" s="114">
        <v>35</v>
      </c>
      <c r="AZ56" s="114">
        <v>1</v>
      </c>
      <c r="BA56" s="114">
        <f t="shared" si="7"/>
        <v>0</v>
      </c>
      <c r="BB56" s="114">
        <f t="shared" si="8"/>
        <v>0</v>
      </c>
      <c r="BC56" s="114">
        <f t="shared" si="9"/>
        <v>0</v>
      </c>
      <c r="BD56" s="114">
        <f t="shared" si="10"/>
        <v>0</v>
      </c>
      <c r="BE56" s="114">
        <f t="shared" si="11"/>
        <v>0</v>
      </c>
      <c r="CZ56" s="114">
        <v>0</v>
      </c>
    </row>
    <row r="57" spans="1:104">
      <c r="A57" s="142">
        <v>36</v>
      </c>
      <c r="B57" s="143" t="s">
        <v>156</v>
      </c>
      <c r="C57" s="144" t="s">
        <v>157</v>
      </c>
      <c r="D57" s="145" t="s">
        <v>125</v>
      </c>
      <c r="E57" s="146">
        <v>1</v>
      </c>
      <c r="F57" s="146"/>
      <c r="G57" s="147">
        <f t="shared" si="6"/>
        <v>0</v>
      </c>
      <c r="O57" s="141">
        <v>2</v>
      </c>
      <c r="AA57" s="114">
        <v>12</v>
      </c>
      <c r="AB57" s="114">
        <v>0</v>
      </c>
      <c r="AC57" s="114">
        <v>36</v>
      </c>
      <c r="AZ57" s="114">
        <v>1</v>
      </c>
      <c r="BA57" s="114">
        <f t="shared" si="7"/>
        <v>0</v>
      </c>
      <c r="BB57" s="114">
        <f t="shared" si="8"/>
        <v>0</v>
      </c>
      <c r="BC57" s="114">
        <f t="shared" si="9"/>
        <v>0</v>
      </c>
      <c r="BD57" s="114">
        <f t="shared" si="10"/>
        <v>0</v>
      </c>
      <c r="BE57" s="114">
        <f t="shared" si="11"/>
        <v>0</v>
      </c>
      <c r="CZ57" s="114">
        <v>0.1</v>
      </c>
    </row>
    <row r="58" spans="1:104">
      <c r="A58" s="142">
        <v>37</v>
      </c>
      <c r="B58" s="143" t="s">
        <v>158</v>
      </c>
      <c r="C58" s="144" t="s">
        <v>159</v>
      </c>
      <c r="D58" s="145" t="s">
        <v>79</v>
      </c>
      <c r="E58" s="146">
        <v>366.34300000000002</v>
      </c>
      <c r="F58" s="146"/>
      <c r="G58" s="147">
        <f t="shared" si="6"/>
        <v>0</v>
      </c>
      <c r="O58" s="141">
        <v>2</v>
      </c>
      <c r="AA58" s="114">
        <v>12</v>
      </c>
      <c r="AB58" s="114">
        <v>0</v>
      </c>
      <c r="AC58" s="114">
        <v>37</v>
      </c>
      <c r="AZ58" s="114">
        <v>1</v>
      </c>
      <c r="BA58" s="114">
        <f t="shared" si="7"/>
        <v>0</v>
      </c>
      <c r="BB58" s="114">
        <f t="shared" si="8"/>
        <v>0</v>
      </c>
      <c r="BC58" s="114">
        <f t="shared" si="9"/>
        <v>0</v>
      </c>
      <c r="BD58" s="114">
        <f t="shared" si="10"/>
        <v>0</v>
      </c>
      <c r="BE58" s="114">
        <f t="shared" si="11"/>
        <v>0</v>
      </c>
      <c r="CZ58" s="114">
        <v>0</v>
      </c>
    </row>
    <row r="59" spans="1:104">
      <c r="A59" s="142">
        <v>38</v>
      </c>
      <c r="B59" s="143" t="s">
        <v>160</v>
      </c>
      <c r="C59" s="144" t="s">
        <v>161</v>
      </c>
      <c r="D59" s="145" t="s">
        <v>79</v>
      </c>
      <c r="E59" s="146">
        <v>91.585800000000006</v>
      </c>
      <c r="F59" s="146"/>
      <c r="G59" s="147">
        <f t="shared" si="6"/>
        <v>0</v>
      </c>
      <c r="O59" s="141">
        <v>2</v>
      </c>
      <c r="AA59" s="114">
        <v>12</v>
      </c>
      <c r="AB59" s="114">
        <v>0</v>
      </c>
      <c r="AC59" s="114">
        <v>38</v>
      </c>
      <c r="AZ59" s="114">
        <v>1</v>
      </c>
      <c r="BA59" s="114">
        <f t="shared" si="7"/>
        <v>0</v>
      </c>
      <c r="BB59" s="114">
        <f t="shared" si="8"/>
        <v>0</v>
      </c>
      <c r="BC59" s="114">
        <f t="shared" si="9"/>
        <v>0</v>
      </c>
      <c r="BD59" s="114">
        <f t="shared" si="10"/>
        <v>0</v>
      </c>
      <c r="BE59" s="114">
        <f t="shared" si="11"/>
        <v>0</v>
      </c>
      <c r="CZ59" s="114">
        <v>0</v>
      </c>
    </row>
    <row r="60" spans="1:104">
      <c r="A60" s="142">
        <v>39</v>
      </c>
      <c r="B60" s="143" t="s">
        <v>162</v>
      </c>
      <c r="C60" s="144" t="s">
        <v>163</v>
      </c>
      <c r="D60" s="145" t="s">
        <v>164</v>
      </c>
      <c r="E60" s="146">
        <v>14.339</v>
      </c>
      <c r="F60" s="146"/>
      <c r="G60" s="147">
        <f t="shared" si="6"/>
        <v>0</v>
      </c>
      <c r="O60" s="141">
        <v>2</v>
      </c>
      <c r="AA60" s="114">
        <v>12</v>
      </c>
      <c r="AB60" s="114">
        <v>0</v>
      </c>
      <c r="AC60" s="114">
        <v>39</v>
      </c>
      <c r="AZ60" s="114">
        <v>1</v>
      </c>
      <c r="BA60" s="114">
        <f t="shared" si="7"/>
        <v>0</v>
      </c>
      <c r="BB60" s="114">
        <f t="shared" si="8"/>
        <v>0</v>
      </c>
      <c r="BC60" s="114">
        <f t="shared" si="9"/>
        <v>0</v>
      </c>
      <c r="BD60" s="114">
        <f t="shared" si="10"/>
        <v>0</v>
      </c>
      <c r="BE60" s="114">
        <f t="shared" si="11"/>
        <v>0</v>
      </c>
      <c r="CZ60" s="114">
        <v>0</v>
      </c>
    </row>
    <row r="61" spans="1:104">
      <c r="A61" s="142">
        <v>40</v>
      </c>
      <c r="B61" s="143" t="s">
        <v>165</v>
      </c>
      <c r="C61" s="144" t="s">
        <v>166</v>
      </c>
      <c r="D61" s="145" t="s">
        <v>164</v>
      </c>
      <c r="E61" s="146">
        <v>129.05099999999999</v>
      </c>
      <c r="F61" s="146"/>
      <c r="G61" s="147">
        <f t="shared" si="6"/>
        <v>0</v>
      </c>
      <c r="O61" s="141">
        <v>2</v>
      </c>
      <c r="AA61" s="114">
        <v>12</v>
      </c>
      <c r="AB61" s="114">
        <v>0</v>
      </c>
      <c r="AC61" s="114">
        <v>40</v>
      </c>
      <c r="AZ61" s="114">
        <v>1</v>
      </c>
      <c r="BA61" s="114">
        <f t="shared" si="7"/>
        <v>0</v>
      </c>
      <c r="BB61" s="114">
        <f t="shared" si="8"/>
        <v>0</v>
      </c>
      <c r="BC61" s="114">
        <f t="shared" si="9"/>
        <v>0</v>
      </c>
      <c r="BD61" s="114">
        <f t="shared" si="10"/>
        <v>0</v>
      </c>
      <c r="BE61" s="114">
        <f t="shared" si="11"/>
        <v>0</v>
      </c>
      <c r="CZ61" s="114">
        <v>0</v>
      </c>
    </row>
    <row r="62" spans="1:104">
      <c r="A62" s="142">
        <v>41</v>
      </c>
      <c r="B62" s="143" t="s">
        <v>167</v>
      </c>
      <c r="C62" s="144" t="s">
        <v>168</v>
      </c>
      <c r="D62" s="145" t="s">
        <v>164</v>
      </c>
      <c r="E62" s="146">
        <v>14.339</v>
      </c>
      <c r="F62" s="146"/>
      <c r="G62" s="147">
        <f t="shared" si="6"/>
        <v>0</v>
      </c>
      <c r="O62" s="141">
        <v>2</v>
      </c>
      <c r="AA62" s="114">
        <v>12</v>
      </c>
      <c r="AB62" s="114">
        <v>0</v>
      </c>
      <c r="AC62" s="114">
        <v>41</v>
      </c>
      <c r="AZ62" s="114">
        <v>1</v>
      </c>
      <c r="BA62" s="114">
        <f t="shared" si="7"/>
        <v>0</v>
      </c>
      <c r="BB62" s="114">
        <f t="shared" si="8"/>
        <v>0</v>
      </c>
      <c r="BC62" s="114">
        <f t="shared" si="9"/>
        <v>0</v>
      </c>
      <c r="BD62" s="114">
        <f t="shared" si="10"/>
        <v>0</v>
      </c>
      <c r="BE62" s="114">
        <f t="shared" si="11"/>
        <v>0</v>
      </c>
      <c r="CZ62" s="114">
        <v>0</v>
      </c>
    </row>
    <row r="63" spans="1:104">
      <c r="A63" s="142">
        <v>42</v>
      </c>
      <c r="B63" s="143" t="s">
        <v>169</v>
      </c>
      <c r="C63" s="144" t="s">
        <v>170</v>
      </c>
      <c r="D63" s="145" t="s">
        <v>164</v>
      </c>
      <c r="E63" s="146">
        <v>114.712</v>
      </c>
      <c r="F63" s="146"/>
      <c r="G63" s="147">
        <f t="shared" si="6"/>
        <v>0</v>
      </c>
      <c r="O63" s="141">
        <v>2</v>
      </c>
      <c r="AA63" s="114">
        <v>12</v>
      </c>
      <c r="AB63" s="114">
        <v>0</v>
      </c>
      <c r="AC63" s="114">
        <v>42</v>
      </c>
      <c r="AZ63" s="114">
        <v>1</v>
      </c>
      <c r="BA63" s="114">
        <f t="shared" si="7"/>
        <v>0</v>
      </c>
      <c r="BB63" s="114">
        <f t="shared" si="8"/>
        <v>0</v>
      </c>
      <c r="BC63" s="114">
        <f t="shared" si="9"/>
        <v>0</v>
      </c>
      <c r="BD63" s="114">
        <f t="shared" si="10"/>
        <v>0</v>
      </c>
      <c r="BE63" s="114">
        <f t="shared" si="11"/>
        <v>0</v>
      </c>
      <c r="CZ63" s="114">
        <v>0</v>
      </c>
    </row>
    <row r="64" spans="1:104">
      <c r="A64" s="142">
        <v>43</v>
      </c>
      <c r="B64" s="143" t="s">
        <v>171</v>
      </c>
      <c r="C64" s="144" t="s">
        <v>172</v>
      </c>
      <c r="D64" s="145" t="s">
        <v>173</v>
      </c>
      <c r="E64" s="146">
        <v>14.339</v>
      </c>
      <c r="F64" s="146"/>
      <c r="G64" s="147">
        <f t="shared" si="6"/>
        <v>0</v>
      </c>
      <c r="O64" s="141">
        <v>2</v>
      </c>
      <c r="AA64" s="114">
        <v>12</v>
      </c>
      <c r="AB64" s="114">
        <v>1</v>
      </c>
      <c r="AC64" s="114">
        <v>43</v>
      </c>
      <c r="AZ64" s="114">
        <v>1</v>
      </c>
      <c r="BA64" s="114">
        <f t="shared" si="7"/>
        <v>0</v>
      </c>
      <c r="BB64" s="114">
        <f t="shared" si="8"/>
        <v>0</v>
      </c>
      <c r="BC64" s="114">
        <f t="shared" si="9"/>
        <v>0</v>
      </c>
      <c r="BD64" s="114">
        <f t="shared" si="10"/>
        <v>0</v>
      </c>
      <c r="BE64" s="114">
        <f t="shared" si="11"/>
        <v>0</v>
      </c>
      <c r="CZ64" s="114">
        <v>0</v>
      </c>
    </row>
    <row r="65" spans="1:104">
      <c r="A65" s="148"/>
      <c r="B65" s="149" t="s">
        <v>69</v>
      </c>
      <c r="C65" s="150" t="str">
        <f>CONCATENATE(B42," ",C42)</f>
        <v>96 Bourání konstrukcí</v>
      </c>
      <c r="D65" s="148"/>
      <c r="E65" s="151"/>
      <c r="F65" s="151"/>
      <c r="G65" s="152">
        <f>SUM(G42:G64)</f>
        <v>0</v>
      </c>
      <c r="O65" s="141">
        <v>4</v>
      </c>
      <c r="BA65" s="153">
        <f>SUM(BA42:BA64)</f>
        <v>0</v>
      </c>
      <c r="BB65" s="153">
        <f>SUM(BB42:BB64)</f>
        <v>0</v>
      </c>
      <c r="BC65" s="153">
        <f>SUM(BC42:BC64)</f>
        <v>0</v>
      </c>
      <c r="BD65" s="153">
        <f>SUM(BD42:BD64)</f>
        <v>0</v>
      </c>
      <c r="BE65" s="153">
        <f>SUM(BE42:BE64)</f>
        <v>0</v>
      </c>
    </row>
    <row r="66" spans="1:104">
      <c r="A66" s="134" t="s">
        <v>65</v>
      </c>
      <c r="B66" s="135" t="s">
        <v>174</v>
      </c>
      <c r="C66" s="136" t="s">
        <v>175</v>
      </c>
      <c r="D66" s="137"/>
      <c r="E66" s="138"/>
      <c r="F66" s="138"/>
      <c r="G66" s="139"/>
      <c r="H66" s="140"/>
      <c r="I66" s="140"/>
      <c r="O66" s="141">
        <v>1</v>
      </c>
    </row>
    <row r="67" spans="1:104">
      <c r="A67" s="142">
        <v>44</v>
      </c>
      <c r="B67" s="143" t="s">
        <v>176</v>
      </c>
      <c r="C67" s="144" t="s">
        <v>177</v>
      </c>
      <c r="D67" s="145" t="s">
        <v>164</v>
      </c>
      <c r="E67" s="146">
        <v>47.594999999999999</v>
      </c>
      <c r="F67" s="146"/>
      <c r="G67" s="147">
        <f>E67*F67</f>
        <v>0</v>
      </c>
      <c r="O67" s="141">
        <v>2</v>
      </c>
      <c r="AA67" s="114">
        <v>12</v>
      </c>
      <c r="AB67" s="114">
        <v>0</v>
      </c>
      <c r="AC67" s="114">
        <v>44</v>
      </c>
      <c r="AZ67" s="114">
        <v>1</v>
      </c>
      <c r="BA67" s="114">
        <f>IF(AZ67=1,G67,0)</f>
        <v>0</v>
      </c>
      <c r="BB67" s="114">
        <f>IF(AZ67=2,G67,0)</f>
        <v>0</v>
      </c>
      <c r="BC67" s="114">
        <f>IF(AZ67=3,G67,0)</f>
        <v>0</v>
      </c>
      <c r="BD67" s="114">
        <f>IF(AZ67=4,G67,0)</f>
        <v>0</v>
      </c>
      <c r="BE67" s="114">
        <f>IF(AZ67=5,G67,0)</f>
        <v>0</v>
      </c>
      <c r="CZ67" s="114">
        <v>0</v>
      </c>
    </row>
    <row r="68" spans="1:104">
      <c r="A68" s="148"/>
      <c r="B68" s="149" t="s">
        <v>69</v>
      </c>
      <c r="C68" s="150" t="str">
        <f>CONCATENATE(B66," ",C66)</f>
        <v>99 Staveništní přesun hmot</v>
      </c>
      <c r="D68" s="148"/>
      <c r="E68" s="151"/>
      <c r="F68" s="151"/>
      <c r="G68" s="152">
        <f>SUM(G66:G67)</f>
        <v>0</v>
      </c>
      <c r="O68" s="141">
        <v>4</v>
      </c>
      <c r="BA68" s="153">
        <f>SUM(BA66:BA67)</f>
        <v>0</v>
      </c>
      <c r="BB68" s="153">
        <f>SUM(BB66:BB67)</f>
        <v>0</v>
      </c>
      <c r="BC68" s="153">
        <f>SUM(BC66:BC67)</f>
        <v>0</v>
      </c>
      <c r="BD68" s="153">
        <f>SUM(BD66:BD67)</f>
        <v>0</v>
      </c>
      <c r="BE68" s="153">
        <f>SUM(BE66:BE67)</f>
        <v>0</v>
      </c>
    </row>
    <row r="69" spans="1:104">
      <c r="A69" s="134" t="s">
        <v>65</v>
      </c>
      <c r="B69" s="135" t="s">
        <v>178</v>
      </c>
      <c r="C69" s="136" t="s">
        <v>179</v>
      </c>
      <c r="D69" s="137"/>
      <c r="E69" s="138"/>
      <c r="F69" s="138"/>
      <c r="G69" s="139"/>
      <c r="H69" s="140"/>
      <c r="I69" s="140"/>
      <c r="O69" s="141">
        <v>1</v>
      </c>
    </row>
    <row r="70" spans="1:104">
      <c r="A70" s="142">
        <v>45</v>
      </c>
      <c r="B70" s="143" t="s">
        <v>180</v>
      </c>
      <c r="C70" s="144" t="s">
        <v>181</v>
      </c>
      <c r="D70" s="145" t="s">
        <v>79</v>
      </c>
      <c r="E70" s="146">
        <v>50.52</v>
      </c>
      <c r="F70" s="146"/>
      <c r="G70" s="147">
        <f>E70*F70</f>
        <v>0</v>
      </c>
      <c r="O70" s="141">
        <v>2</v>
      </c>
      <c r="AA70" s="114">
        <v>12</v>
      </c>
      <c r="AB70" s="114">
        <v>0</v>
      </c>
      <c r="AC70" s="114">
        <v>45</v>
      </c>
      <c r="AZ70" s="114">
        <v>2</v>
      </c>
      <c r="BA70" s="114">
        <f>IF(AZ70=1,G70,0)</f>
        <v>0</v>
      </c>
      <c r="BB70" s="114">
        <f>IF(AZ70=2,G70,0)</f>
        <v>0</v>
      </c>
      <c r="BC70" s="114">
        <f>IF(AZ70=3,G70,0)</f>
        <v>0</v>
      </c>
      <c r="BD70" s="114">
        <f>IF(AZ70=4,G70,0)</f>
        <v>0</v>
      </c>
      <c r="BE70" s="114">
        <f>IF(AZ70=5,G70,0)</f>
        <v>0</v>
      </c>
      <c r="CZ70" s="114">
        <v>3.4000000000000002E-4</v>
      </c>
    </row>
    <row r="71" spans="1:104">
      <c r="A71" s="142">
        <v>46</v>
      </c>
      <c r="B71" s="143" t="s">
        <v>182</v>
      </c>
      <c r="C71" s="144" t="s">
        <v>183</v>
      </c>
      <c r="D71" s="145" t="s">
        <v>54</v>
      </c>
      <c r="E71" s="146">
        <v>4.45</v>
      </c>
      <c r="F71" s="146"/>
      <c r="G71" s="147">
        <f>E71*F71</f>
        <v>0</v>
      </c>
      <c r="O71" s="141">
        <v>2</v>
      </c>
      <c r="AA71" s="114">
        <v>12</v>
      </c>
      <c r="AB71" s="114">
        <v>0</v>
      </c>
      <c r="AC71" s="114">
        <v>46</v>
      </c>
      <c r="AZ71" s="114">
        <v>2</v>
      </c>
      <c r="BA71" s="114">
        <f>IF(AZ71=1,G71,0)</f>
        <v>0</v>
      </c>
      <c r="BB71" s="114">
        <f>IF(AZ71=2,G71,0)</f>
        <v>0</v>
      </c>
      <c r="BC71" s="114">
        <f>IF(AZ71=3,G71,0)</f>
        <v>0</v>
      </c>
      <c r="BD71" s="114">
        <f>IF(AZ71=4,G71,0)</f>
        <v>0</v>
      </c>
      <c r="BE71" s="114">
        <f>IF(AZ71=5,G71,0)</f>
        <v>0</v>
      </c>
      <c r="CZ71" s="114">
        <v>0</v>
      </c>
    </row>
    <row r="72" spans="1:104">
      <c r="A72" s="148"/>
      <c r="B72" s="149" t="s">
        <v>69</v>
      </c>
      <c r="C72" s="150" t="str">
        <f>CONCATENATE(B69," ",C69)</f>
        <v>711 Izolace proti vodě</v>
      </c>
      <c r="D72" s="148"/>
      <c r="E72" s="151"/>
      <c r="F72" s="151"/>
      <c r="G72" s="152">
        <f>SUM(G69:G71)</f>
        <v>0</v>
      </c>
      <c r="O72" s="141">
        <v>4</v>
      </c>
      <c r="BA72" s="153">
        <f>SUM(BA69:BA71)</f>
        <v>0</v>
      </c>
      <c r="BB72" s="153">
        <f>SUM(BB69:BB71)</f>
        <v>0</v>
      </c>
      <c r="BC72" s="153">
        <f>SUM(BC69:BC71)</f>
        <v>0</v>
      </c>
      <c r="BD72" s="153">
        <f>SUM(BD69:BD71)</f>
        <v>0</v>
      </c>
      <c r="BE72" s="153">
        <f>SUM(BE69:BE71)</f>
        <v>0</v>
      </c>
    </row>
    <row r="73" spans="1:104">
      <c r="A73" s="134" t="s">
        <v>65</v>
      </c>
      <c r="B73" s="135" t="s">
        <v>184</v>
      </c>
      <c r="C73" s="136" t="s">
        <v>185</v>
      </c>
      <c r="D73" s="137"/>
      <c r="E73" s="138"/>
      <c r="F73" s="138"/>
      <c r="G73" s="139"/>
      <c r="H73" s="140"/>
      <c r="I73" s="140"/>
      <c r="O73" s="141">
        <v>1</v>
      </c>
    </row>
    <row r="74" spans="1:104">
      <c r="A74" s="142">
        <v>47</v>
      </c>
      <c r="B74" s="143" t="s">
        <v>186</v>
      </c>
      <c r="C74" s="144" t="s">
        <v>187</v>
      </c>
      <c r="D74" s="145" t="s">
        <v>79</v>
      </c>
      <c r="E74" s="146">
        <v>366.34300000000002</v>
      </c>
      <c r="F74" s="146"/>
      <c r="G74" s="147">
        <f t="shared" ref="G74:G79" si="12">E74*F74</f>
        <v>0</v>
      </c>
      <c r="O74" s="141">
        <v>2</v>
      </c>
      <c r="AA74" s="114">
        <v>12</v>
      </c>
      <c r="AB74" s="114">
        <v>0</v>
      </c>
      <c r="AC74" s="114">
        <v>47</v>
      </c>
      <c r="AZ74" s="114">
        <v>2</v>
      </c>
      <c r="BA74" s="114">
        <f t="shared" ref="BA74:BA79" si="13">IF(AZ74=1,G74,0)</f>
        <v>0</v>
      </c>
      <c r="BB74" s="114">
        <f t="shared" ref="BB74:BB79" si="14">IF(AZ74=2,G74,0)</f>
        <v>0</v>
      </c>
      <c r="BC74" s="114">
        <f t="shared" ref="BC74:BC79" si="15">IF(AZ74=3,G74,0)</f>
        <v>0</v>
      </c>
      <c r="BD74" s="114">
        <f t="shared" ref="BD74:BD79" si="16">IF(AZ74=4,G74,0)</f>
        <v>0</v>
      </c>
      <c r="BE74" s="114">
        <f t="shared" ref="BE74:BE79" si="17">IF(AZ74=5,G74,0)</f>
        <v>0</v>
      </c>
      <c r="CZ74" s="114">
        <v>0</v>
      </c>
    </row>
    <row r="75" spans="1:104">
      <c r="A75" s="142">
        <v>48</v>
      </c>
      <c r="B75" s="143" t="s">
        <v>188</v>
      </c>
      <c r="C75" s="144" t="s">
        <v>189</v>
      </c>
      <c r="D75" s="145" t="s">
        <v>79</v>
      </c>
      <c r="E75" s="146">
        <v>732.68799999999999</v>
      </c>
      <c r="F75" s="146"/>
      <c r="G75" s="147">
        <f t="shared" si="12"/>
        <v>0</v>
      </c>
      <c r="O75" s="141">
        <v>2</v>
      </c>
      <c r="AA75" s="114">
        <v>12</v>
      </c>
      <c r="AB75" s="114">
        <v>0</v>
      </c>
      <c r="AC75" s="114">
        <v>48</v>
      </c>
      <c r="AZ75" s="114">
        <v>2</v>
      </c>
      <c r="BA75" s="114">
        <f t="shared" si="13"/>
        <v>0</v>
      </c>
      <c r="BB75" s="114">
        <f t="shared" si="14"/>
        <v>0</v>
      </c>
      <c r="BC75" s="114">
        <f t="shared" si="15"/>
        <v>0</v>
      </c>
      <c r="BD75" s="114">
        <f t="shared" si="16"/>
        <v>0</v>
      </c>
      <c r="BE75" s="114">
        <f t="shared" si="17"/>
        <v>0</v>
      </c>
      <c r="CZ75" s="114">
        <v>3.5E-4</v>
      </c>
    </row>
    <row r="76" spans="1:104">
      <c r="A76" s="142">
        <v>49</v>
      </c>
      <c r="B76" s="143" t="s">
        <v>190</v>
      </c>
      <c r="C76" s="144" t="s">
        <v>459</v>
      </c>
      <c r="D76" s="145" t="s">
        <v>79</v>
      </c>
      <c r="E76" s="146">
        <v>421.29450000000003</v>
      </c>
      <c r="F76" s="146"/>
      <c r="G76" s="147">
        <f t="shared" si="12"/>
        <v>0</v>
      </c>
      <c r="O76" s="141">
        <v>2</v>
      </c>
      <c r="AA76" s="114">
        <v>12</v>
      </c>
      <c r="AB76" s="114">
        <v>1</v>
      </c>
      <c r="AC76" s="114">
        <v>49</v>
      </c>
      <c r="AZ76" s="114">
        <v>2</v>
      </c>
      <c r="BA76" s="114">
        <f t="shared" si="13"/>
        <v>0</v>
      </c>
      <c r="BB76" s="114">
        <f t="shared" si="14"/>
        <v>0</v>
      </c>
      <c r="BC76" s="114">
        <f t="shared" si="15"/>
        <v>0</v>
      </c>
      <c r="BD76" s="114">
        <f t="shared" si="16"/>
        <v>0</v>
      </c>
      <c r="BE76" s="114">
        <f t="shared" si="17"/>
        <v>0</v>
      </c>
      <c r="CZ76" s="114">
        <v>4.3E-3</v>
      </c>
    </row>
    <row r="77" spans="1:104">
      <c r="A77" s="142">
        <v>50</v>
      </c>
      <c r="B77" s="143" t="s">
        <v>191</v>
      </c>
      <c r="C77" s="144" t="s">
        <v>460</v>
      </c>
      <c r="D77" s="145" t="s">
        <v>79</v>
      </c>
      <c r="E77" s="146">
        <v>421.29450000000003</v>
      </c>
      <c r="F77" s="146"/>
      <c r="G77" s="147">
        <f t="shared" si="12"/>
        <v>0</v>
      </c>
      <c r="O77" s="141">
        <v>2</v>
      </c>
      <c r="AA77" s="114">
        <v>12</v>
      </c>
      <c r="AB77" s="114">
        <v>1</v>
      </c>
      <c r="AC77" s="114">
        <v>50</v>
      </c>
      <c r="AZ77" s="114">
        <v>2</v>
      </c>
      <c r="BA77" s="114">
        <f t="shared" si="13"/>
        <v>0</v>
      </c>
      <c r="BB77" s="114">
        <f t="shared" si="14"/>
        <v>0</v>
      </c>
      <c r="BC77" s="114">
        <f t="shared" si="15"/>
        <v>0</v>
      </c>
      <c r="BD77" s="114">
        <f t="shared" si="16"/>
        <v>0</v>
      </c>
      <c r="BE77" s="114">
        <f t="shared" si="17"/>
        <v>0</v>
      </c>
      <c r="CZ77" s="114">
        <v>4.4000000000000003E-3</v>
      </c>
    </row>
    <row r="78" spans="1:104">
      <c r="A78" s="142">
        <v>51</v>
      </c>
      <c r="B78" s="143" t="s">
        <v>192</v>
      </c>
      <c r="C78" s="144" t="s">
        <v>193</v>
      </c>
      <c r="D78" s="145" t="s">
        <v>79</v>
      </c>
      <c r="E78" s="146">
        <v>421.29450000000003</v>
      </c>
      <c r="F78" s="146"/>
      <c r="G78" s="147">
        <f t="shared" si="12"/>
        <v>0</v>
      </c>
      <c r="O78" s="141">
        <v>2</v>
      </c>
      <c r="AA78" s="114">
        <v>12</v>
      </c>
      <c r="AB78" s="114">
        <v>1</v>
      </c>
      <c r="AC78" s="114">
        <v>51</v>
      </c>
      <c r="AZ78" s="114">
        <v>2</v>
      </c>
      <c r="BA78" s="114">
        <f t="shared" si="13"/>
        <v>0</v>
      </c>
      <c r="BB78" s="114">
        <f t="shared" si="14"/>
        <v>0</v>
      </c>
      <c r="BC78" s="114">
        <f t="shared" si="15"/>
        <v>0</v>
      </c>
      <c r="BD78" s="114">
        <f t="shared" si="16"/>
        <v>0</v>
      </c>
      <c r="BE78" s="114">
        <f t="shared" si="17"/>
        <v>0</v>
      </c>
      <c r="CZ78" s="114">
        <v>2E-3</v>
      </c>
    </row>
    <row r="79" spans="1:104">
      <c r="A79" s="142">
        <v>52</v>
      </c>
      <c r="B79" s="143" t="s">
        <v>194</v>
      </c>
      <c r="C79" s="144" t="s">
        <v>195</v>
      </c>
      <c r="D79" s="145" t="s">
        <v>54</v>
      </c>
      <c r="E79" s="146">
        <v>5.0999999999999996</v>
      </c>
      <c r="F79" s="146"/>
      <c r="G79" s="147">
        <f t="shared" si="12"/>
        <v>0</v>
      </c>
      <c r="O79" s="141">
        <v>2</v>
      </c>
      <c r="AA79" s="114">
        <v>12</v>
      </c>
      <c r="AB79" s="114">
        <v>0</v>
      </c>
      <c r="AC79" s="114">
        <v>52</v>
      </c>
      <c r="AZ79" s="114">
        <v>2</v>
      </c>
      <c r="BA79" s="114">
        <f t="shared" si="13"/>
        <v>0</v>
      </c>
      <c r="BB79" s="114">
        <f t="shared" si="14"/>
        <v>0</v>
      </c>
      <c r="BC79" s="114">
        <f t="shared" si="15"/>
        <v>0</v>
      </c>
      <c r="BD79" s="114">
        <f t="shared" si="16"/>
        <v>0</v>
      </c>
      <c r="BE79" s="114">
        <f t="shared" si="17"/>
        <v>0</v>
      </c>
      <c r="CZ79" s="114">
        <v>0</v>
      </c>
    </row>
    <row r="80" spans="1:104">
      <c r="A80" s="148"/>
      <c r="B80" s="149" t="s">
        <v>69</v>
      </c>
      <c r="C80" s="150" t="str">
        <f>CONCATENATE(B73," ",C73)</f>
        <v>712 Živičné krytiny</v>
      </c>
      <c r="D80" s="148"/>
      <c r="E80" s="151"/>
      <c r="F80" s="151"/>
      <c r="G80" s="152">
        <f>SUM(G73:G79)</f>
        <v>0</v>
      </c>
      <c r="O80" s="141">
        <v>4</v>
      </c>
      <c r="BA80" s="153">
        <f>SUM(BA73:BA79)</f>
        <v>0</v>
      </c>
      <c r="BB80" s="153">
        <f>SUM(BB73:BB79)</f>
        <v>0</v>
      </c>
      <c r="BC80" s="153">
        <f>SUM(BC73:BC79)</f>
        <v>0</v>
      </c>
      <c r="BD80" s="153">
        <f>SUM(BD73:BD79)</f>
        <v>0</v>
      </c>
      <c r="BE80" s="153">
        <f>SUM(BE73:BE79)</f>
        <v>0</v>
      </c>
    </row>
    <row r="81" spans="1:104">
      <c r="A81" s="134" t="s">
        <v>65</v>
      </c>
      <c r="B81" s="135" t="s">
        <v>196</v>
      </c>
      <c r="C81" s="136" t="s">
        <v>197</v>
      </c>
      <c r="D81" s="137"/>
      <c r="E81" s="138"/>
      <c r="F81" s="138"/>
      <c r="G81" s="139"/>
      <c r="H81" s="140"/>
      <c r="I81" s="140"/>
      <c r="O81" s="141">
        <v>1</v>
      </c>
    </row>
    <row r="82" spans="1:104">
      <c r="A82" s="142">
        <v>53</v>
      </c>
      <c r="B82" s="143" t="s">
        <v>198</v>
      </c>
      <c r="C82" s="144" t="s">
        <v>199</v>
      </c>
      <c r="D82" s="145" t="s">
        <v>79</v>
      </c>
      <c r="E82" s="146">
        <v>50.52</v>
      </c>
      <c r="F82" s="146"/>
      <c r="G82" s="147">
        <f t="shared" ref="G82:G89" si="18">E82*F82</f>
        <v>0</v>
      </c>
      <c r="O82" s="141">
        <v>2</v>
      </c>
      <c r="AA82" s="114">
        <v>12</v>
      </c>
      <c r="AB82" s="114">
        <v>0</v>
      </c>
      <c r="AC82" s="114">
        <v>53</v>
      </c>
      <c r="AZ82" s="114">
        <v>2</v>
      </c>
      <c r="BA82" s="114">
        <f t="shared" ref="BA82:BA89" si="19">IF(AZ82=1,G82,0)</f>
        <v>0</v>
      </c>
      <c r="BB82" s="114">
        <f t="shared" ref="BB82:BB89" si="20">IF(AZ82=2,G82,0)</f>
        <v>0</v>
      </c>
      <c r="BC82" s="114">
        <f t="shared" ref="BC82:BC89" si="21">IF(AZ82=3,G82,0)</f>
        <v>0</v>
      </c>
      <c r="BD82" s="114">
        <f t="shared" ref="BD82:BD89" si="22">IF(AZ82=4,G82,0)</f>
        <v>0</v>
      </c>
      <c r="BE82" s="114">
        <f t="shared" ref="BE82:BE89" si="23">IF(AZ82=5,G82,0)</f>
        <v>0</v>
      </c>
      <c r="CZ82" s="114">
        <v>9.0000000000000006E-5</v>
      </c>
    </row>
    <row r="83" spans="1:104">
      <c r="A83" s="142">
        <v>54</v>
      </c>
      <c r="B83" s="143" t="s">
        <v>200</v>
      </c>
      <c r="C83" s="144" t="s">
        <v>201</v>
      </c>
      <c r="D83" s="145" t="s">
        <v>79</v>
      </c>
      <c r="E83" s="146">
        <v>55.572000000000003</v>
      </c>
      <c r="F83" s="146"/>
      <c r="G83" s="147">
        <f t="shared" si="18"/>
        <v>0</v>
      </c>
      <c r="O83" s="141">
        <v>2</v>
      </c>
      <c r="AA83" s="114">
        <v>12</v>
      </c>
      <c r="AB83" s="114">
        <v>1</v>
      </c>
      <c r="AC83" s="114">
        <v>54</v>
      </c>
      <c r="AZ83" s="114">
        <v>2</v>
      </c>
      <c r="BA83" s="114">
        <f t="shared" si="19"/>
        <v>0</v>
      </c>
      <c r="BB83" s="114">
        <f t="shared" si="20"/>
        <v>0</v>
      </c>
      <c r="BC83" s="114">
        <f t="shared" si="21"/>
        <v>0</v>
      </c>
      <c r="BD83" s="114">
        <f t="shared" si="22"/>
        <v>0</v>
      </c>
      <c r="BE83" s="114">
        <f t="shared" si="23"/>
        <v>0</v>
      </c>
      <c r="CZ83" s="114">
        <v>3.7999999999999999E-2</v>
      </c>
    </row>
    <row r="84" spans="1:104">
      <c r="A84" s="142">
        <v>55</v>
      </c>
      <c r="B84" s="143" t="s">
        <v>202</v>
      </c>
      <c r="C84" s="144" t="s">
        <v>203</v>
      </c>
      <c r="D84" s="145" t="s">
        <v>79</v>
      </c>
      <c r="E84" s="146">
        <v>49.26</v>
      </c>
      <c r="F84" s="146"/>
      <c r="G84" s="147">
        <f t="shared" si="18"/>
        <v>0</v>
      </c>
      <c r="O84" s="141">
        <v>2</v>
      </c>
      <c r="AA84" s="114">
        <v>12</v>
      </c>
      <c r="AB84" s="114">
        <v>0</v>
      </c>
      <c r="AC84" s="114">
        <v>55</v>
      </c>
      <c r="AZ84" s="114">
        <v>2</v>
      </c>
      <c r="BA84" s="114">
        <f t="shared" si="19"/>
        <v>0</v>
      </c>
      <c r="BB84" s="114">
        <f t="shared" si="20"/>
        <v>0</v>
      </c>
      <c r="BC84" s="114">
        <f t="shared" si="21"/>
        <v>0</v>
      </c>
      <c r="BD84" s="114">
        <f t="shared" si="22"/>
        <v>0</v>
      </c>
      <c r="BE84" s="114">
        <f t="shared" si="23"/>
        <v>0</v>
      </c>
      <c r="CZ84" s="114">
        <v>3.0000000000000001E-3</v>
      </c>
    </row>
    <row r="85" spans="1:104">
      <c r="A85" s="142">
        <v>56</v>
      </c>
      <c r="B85" s="143" t="s">
        <v>204</v>
      </c>
      <c r="C85" s="144" t="s">
        <v>205</v>
      </c>
      <c r="D85" s="145" t="s">
        <v>79</v>
      </c>
      <c r="E85" s="146">
        <v>366.34300000000002</v>
      </c>
      <c r="F85" s="146"/>
      <c r="G85" s="147">
        <f t="shared" si="18"/>
        <v>0</v>
      </c>
      <c r="O85" s="141">
        <v>2</v>
      </c>
      <c r="AA85" s="114">
        <v>12</v>
      </c>
      <c r="AB85" s="114">
        <v>0</v>
      </c>
      <c r="AC85" s="114">
        <v>56</v>
      </c>
      <c r="AZ85" s="114">
        <v>2</v>
      </c>
      <c r="BA85" s="114">
        <f t="shared" si="19"/>
        <v>0</v>
      </c>
      <c r="BB85" s="114">
        <f t="shared" si="20"/>
        <v>0</v>
      </c>
      <c r="BC85" s="114">
        <f t="shared" si="21"/>
        <v>0</v>
      </c>
      <c r="BD85" s="114">
        <f t="shared" si="22"/>
        <v>0</v>
      </c>
      <c r="BE85" s="114">
        <f t="shared" si="23"/>
        <v>0</v>
      </c>
      <c r="CZ85" s="114">
        <v>3.1E-4</v>
      </c>
    </row>
    <row r="86" spans="1:104">
      <c r="A86" s="142">
        <v>57</v>
      </c>
      <c r="B86" s="143" t="s">
        <v>206</v>
      </c>
      <c r="C86" s="144" t="s">
        <v>207</v>
      </c>
      <c r="D86" s="145" t="s">
        <v>72</v>
      </c>
      <c r="E86" s="146">
        <v>120.89319999999999</v>
      </c>
      <c r="F86" s="146"/>
      <c r="G86" s="147">
        <f t="shared" si="18"/>
        <v>0</v>
      </c>
      <c r="O86" s="141">
        <v>2</v>
      </c>
      <c r="AA86" s="114">
        <v>12</v>
      </c>
      <c r="AB86" s="114">
        <v>0</v>
      </c>
      <c r="AC86" s="114">
        <v>57</v>
      </c>
      <c r="AZ86" s="114">
        <v>2</v>
      </c>
      <c r="BA86" s="114">
        <f t="shared" si="19"/>
        <v>0</v>
      </c>
      <c r="BB86" s="114">
        <f t="shared" si="20"/>
        <v>0</v>
      </c>
      <c r="BC86" s="114">
        <f t="shared" si="21"/>
        <v>0</v>
      </c>
      <c r="BD86" s="114">
        <f t="shared" si="22"/>
        <v>0</v>
      </c>
      <c r="BE86" s="114">
        <f t="shared" si="23"/>
        <v>0</v>
      </c>
      <c r="CZ86" s="114">
        <v>0</v>
      </c>
    </row>
    <row r="87" spans="1:104">
      <c r="A87" s="142">
        <v>58</v>
      </c>
      <c r="B87" s="143" t="s">
        <v>208</v>
      </c>
      <c r="C87" s="144" t="s">
        <v>209</v>
      </c>
      <c r="D87" s="145" t="s">
        <v>79</v>
      </c>
      <c r="E87" s="146">
        <v>54.186</v>
      </c>
      <c r="F87" s="146"/>
      <c r="G87" s="147">
        <f t="shared" si="18"/>
        <v>0</v>
      </c>
      <c r="O87" s="141">
        <v>2</v>
      </c>
      <c r="AA87" s="114">
        <v>12</v>
      </c>
      <c r="AB87" s="114">
        <v>1</v>
      </c>
      <c r="AC87" s="114">
        <v>58</v>
      </c>
      <c r="AZ87" s="114">
        <v>2</v>
      </c>
      <c r="BA87" s="114">
        <f t="shared" si="19"/>
        <v>0</v>
      </c>
      <c r="BB87" s="114">
        <f t="shared" si="20"/>
        <v>0</v>
      </c>
      <c r="BC87" s="114">
        <f t="shared" si="21"/>
        <v>0</v>
      </c>
      <c r="BD87" s="114">
        <f t="shared" si="22"/>
        <v>0</v>
      </c>
      <c r="BE87" s="114">
        <f t="shared" si="23"/>
        <v>0</v>
      </c>
      <c r="CZ87" s="114">
        <v>0</v>
      </c>
    </row>
    <row r="88" spans="1:104">
      <c r="A88" s="142">
        <v>59</v>
      </c>
      <c r="B88" s="143" t="s">
        <v>210</v>
      </c>
      <c r="C88" s="144" t="s">
        <v>211</v>
      </c>
      <c r="D88" s="145" t="s">
        <v>79</v>
      </c>
      <c r="E88" s="146">
        <v>366.34300000000002</v>
      </c>
      <c r="F88" s="146"/>
      <c r="G88" s="147">
        <f t="shared" si="18"/>
        <v>0</v>
      </c>
      <c r="O88" s="141">
        <v>2</v>
      </c>
      <c r="AA88" s="114">
        <v>12</v>
      </c>
      <c r="AB88" s="114">
        <v>0</v>
      </c>
      <c r="AC88" s="114">
        <v>59</v>
      </c>
      <c r="AZ88" s="114">
        <v>2</v>
      </c>
      <c r="BA88" s="114">
        <f t="shared" si="19"/>
        <v>0</v>
      </c>
      <c r="BB88" s="114">
        <f t="shared" si="20"/>
        <v>0</v>
      </c>
      <c r="BC88" s="114">
        <f t="shared" si="21"/>
        <v>0</v>
      </c>
      <c r="BD88" s="114">
        <f t="shared" si="22"/>
        <v>0</v>
      </c>
      <c r="BE88" s="114">
        <f t="shared" si="23"/>
        <v>0</v>
      </c>
      <c r="CZ88" s="114">
        <v>1E-4</v>
      </c>
    </row>
    <row r="89" spans="1:104">
      <c r="A89" s="142">
        <v>60</v>
      </c>
      <c r="B89" s="143" t="s">
        <v>212</v>
      </c>
      <c r="C89" s="144" t="s">
        <v>213</v>
      </c>
      <c r="D89" s="145" t="s">
        <v>54</v>
      </c>
      <c r="E89" s="146">
        <v>2.1</v>
      </c>
      <c r="F89" s="146"/>
      <c r="G89" s="147">
        <f t="shared" si="18"/>
        <v>0</v>
      </c>
      <c r="O89" s="141">
        <v>2</v>
      </c>
      <c r="AA89" s="114">
        <v>12</v>
      </c>
      <c r="AB89" s="114">
        <v>0</v>
      </c>
      <c r="AC89" s="114">
        <v>60</v>
      </c>
      <c r="AZ89" s="114">
        <v>2</v>
      </c>
      <c r="BA89" s="114">
        <f t="shared" si="19"/>
        <v>0</v>
      </c>
      <c r="BB89" s="114">
        <f t="shared" si="20"/>
        <v>0</v>
      </c>
      <c r="BC89" s="114">
        <f t="shared" si="21"/>
        <v>0</v>
      </c>
      <c r="BD89" s="114">
        <f t="shared" si="22"/>
        <v>0</v>
      </c>
      <c r="BE89" s="114">
        <f t="shared" si="23"/>
        <v>0</v>
      </c>
      <c r="CZ89" s="114">
        <v>0</v>
      </c>
    </row>
    <row r="90" spans="1:104">
      <c r="A90" s="148"/>
      <c r="B90" s="149" t="s">
        <v>69</v>
      </c>
      <c r="C90" s="150" t="str">
        <f>CONCATENATE(B81," ",C81)</f>
        <v>713 Izolace tepelné</v>
      </c>
      <c r="D90" s="148"/>
      <c r="E90" s="151"/>
      <c r="F90" s="151"/>
      <c r="G90" s="152">
        <f>SUM(G81:G89)</f>
        <v>0</v>
      </c>
      <c r="O90" s="141">
        <v>4</v>
      </c>
      <c r="BA90" s="153">
        <f>SUM(BA81:BA89)</f>
        <v>0</v>
      </c>
      <c r="BB90" s="153">
        <f>SUM(BB81:BB89)</f>
        <v>0</v>
      </c>
      <c r="BC90" s="153">
        <f>SUM(BC81:BC89)</f>
        <v>0</v>
      </c>
      <c r="BD90" s="153">
        <f>SUM(BD81:BD89)</f>
        <v>0</v>
      </c>
      <c r="BE90" s="153">
        <f>SUM(BE81:BE89)</f>
        <v>0</v>
      </c>
    </row>
    <row r="91" spans="1:104">
      <c r="A91" s="134" t="s">
        <v>65</v>
      </c>
      <c r="B91" s="135" t="s">
        <v>528</v>
      </c>
      <c r="C91" s="136" t="s">
        <v>529</v>
      </c>
      <c r="D91" s="137"/>
      <c r="E91" s="138"/>
      <c r="F91" s="228"/>
      <c r="G91" s="229"/>
      <c r="O91" s="141"/>
      <c r="BA91" s="153"/>
      <c r="BB91" s="153"/>
      <c r="BC91" s="153"/>
      <c r="BD91" s="153"/>
      <c r="BE91" s="153"/>
    </row>
    <row r="92" spans="1:104">
      <c r="A92" s="142">
        <v>11</v>
      </c>
      <c r="B92" s="143" t="s">
        <v>530</v>
      </c>
      <c r="C92" s="144" t="s">
        <v>531</v>
      </c>
      <c r="D92" s="145" t="s">
        <v>125</v>
      </c>
      <c r="E92" s="146">
        <v>1</v>
      </c>
      <c r="F92" s="232">
        <f>'200 ZT'!G43</f>
        <v>0</v>
      </c>
      <c r="G92" s="202">
        <f>E92*F92</f>
        <v>0</v>
      </c>
      <c r="O92" s="141"/>
      <c r="BA92" s="153"/>
      <c r="BB92" s="153"/>
      <c r="BC92" s="153"/>
      <c r="BD92" s="153"/>
      <c r="BE92" s="153"/>
    </row>
    <row r="93" spans="1:104">
      <c r="A93" s="148"/>
      <c r="B93" s="149" t="s">
        <v>69</v>
      </c>
      <c r="C93" s="150" t="str">
        <f>CONCATENATE(B91," ",C91)</f>
        <v>720 Zdravotní instalace</v>
      </c>
      <c r="D93" s="148"/>
      <c r="E93" s="151"/>
      <c r="F93" s="151"/>
      <c r="G93" s="152">
        <f>SUM(G92)</f>
        <v>0</v>
      </c>
      <c r="O93" s="141"/>
      <c r="BA93" s="153"/>
      <c r="BB93" s="153"/>
      <c r="BC93" s="153"/>
      <c r="BD93" s="153"/>
      <c r="BE93" s="153"/>
    </row>
    <row r="94" spans="1:104">
      <c r="A94" s="134" t="s">
        <v>65</v>
      </c>
      <c r="B94" s="135" t="s">
        <v>214</v>
      </c>
      <c r="C94" s="136" t="s">
        <v>215</v>
      </c>
      <c r="D94" s="137"/>
      <c r="E94" s="138"/>
      <c r="F94" s="138"/>
      <c r="G94" s="139"/>
      <c r="H94" s="140"/>
      <c r="I94" s="140"/>
      <c r="O94" s="141">
        <v>1</v>
      </c>
    </row>
    <row r="95" spans="1:104">
      <c r="A95" s="142">
        <v>61</v>
      </c>
      <c r="B95" s="143" t="s">
        <v>216</v>
      </c>
      <c r="C95" s="144" t="s">
        <v>217</v>
      </c>
      <c r="D95" s="145" t="s">
        <v>125</v>
      </c>
      <c r="E95" s="146">
        <v>1</v>
      </c>
      <c r="F95" s="146">
        <f>'410 PS'!G47</f>
        <v>0</v>
      </c>
      <c r="G95" s="147">
        <f>E95*F95</f>
        <v>0</v>
      </c>
      <c r="O95" s="141">
        <v>2</v>
      </c>
      <c r="AA95" s="114">
        <v>12</v>
      </c>
      <c r="AB95" s="114">
        <v>0</v>
      </c>
      <c r="AC95" s="114">
        <v>61</v>
      </c>
      <c r="AZ95" s="114">
        <v>2</v>
      </c>
      <c r="BA95" s="114">
        <f>IF(AZ95=1,G95,0)</f>
        <v>0</v>
      </c>
      <c r="BB95" s="114">
        <f>IF(AZ95=2,G95,0)</f>
        <v>0</v>
      </c>
      <c r="BC95" s="114">
        <f>IF(AZ95=3,G95,0)</f>
        <v>0</v>
      </c>
      <c r="BD95" s="114">
        <f>IF(AZ95=4,G95,0)</f>
        <v>0</v>
      </c>
      <c r="BE95" s="114">
        <f>IF(AZ95=5,G95,0)</f>
        <v>0</v>
      </c>
      <c r="CZ95" s="114">
        <v>0</v>
      </c>
    </row>
    <row r="96" spans="1:104">
      <c r="A96" s="148"/>
      <c r="B96" s="149" t="s">
        <v>69</v>
      </c>
      <c r="C96" s="150" t="str">
        <f>CONCATENATE(B94," ",C94)</f>
        <v>732 Předávací stanice</v>
      </c>
      <c r="D96" s="148"/>
      <c r="E96" s="151"/>
      <c r="F96" s="151"/>
      <c r="G96" s="152">
        <f>SUM(G94:G95)</f>
        <v>0</v>
      </c>
      <c r="O96" s="141">
        <v>4</v>
      </c>
      <c r="BA96" s="153">
        <f>SUM(BA94:BA95)</f>
        <v>0</v>
      </c>
      <c r="BB96" s="153">
        <f>SUM(BB94:BB95)</f>
        <v>0</v>
      </c>
      <c r="BC96" s="153">
        <f>SUM(BC94:BC95)</f>
        <v>0</v>
      </c>
      <c r="BD96" s="153">
        <f>SUM(BD94:BD95)</f>
        <v>0</v>
      </c>
      <c r="BE96" s="153">
        <f>SUM(BE94:BE95)</f>
        <v>0</v>
      </c>
    </row>
    <row r="97" spans="1:104">
      <c r="A97" s="134" t="s">
        <v>65</v>
      </c>
      <c r="B97" s="135" t="s">
        <v>218</v>
      </c>
      <c r="C97" s="136" t="s">
        <v>219</v>
      </c>
      <c r="D97" s="137"/>
      <c r="E97" s="138"/>
      <c r="F97" s="138"/>
      <c r="G97" s="139"/>
      <c r="H97" s="140"/>
      <c r="I97" s="140"/>
      <c r="O97" s="141">
        <v>1</v>
      </c>
    </row>
    <row r="98" spans="1:104" ht="22.5">
      <c r="A98" s="142">
        <v>62</v>
      </c>
      <c r="B98" s="143" t="s">
        <v>220</v>
      </c>
      <c r="C98" s="144" t="s">
        <v>221</v>
      </c>
      <c r="D98" s="145" t="s">
        <v>79</v>
      </c>
      <c r="E98" s="146">
        <v>91.585800000000006</v>
      </c>
      <c r="F98" s="146"/>
      <c r="G98" s="147">
        <f>E98*F98</f>
        <v>0</v>
      </c>
      <c r="O98" s="141">
        <v>2</v>
      </c>
      <c r="AA98" s="114">
        <v>12</v>
      </c>
      <c r="AB98" s="114">
        <v>0</v>
      </c>
      <c r="AC98" s="114">
        <v>62</v>
      </c>
      <c r="AZ98" s="114">
        <v>2</v>
      </c>
      <c r="BA98" s="114">
        <f>IF(AZ98=1,G98,0)</f>
        <v>0</v>
      </c>
      <c r="BB98" s="114">
        <f>IF(AZ98=2,G98,0)</f>
        <v>0</v>
      </c>
      <c r="BC98" s="114">
        <f>IF(AZ98=3,G98,0)</f>
        <v>0</v>
      </c>
      <c r="BD98" s="114">
        <f>IF(AZ98=4,G98,0)</f>
        <v>0</v>
      </c>
      <c r="BE98" s="114">
        <f>IF(AZ98=5,G98,0)</f>
        <v>0</v>
      </c>
      <c r="CZ98" s="114">
        <v>1.1089999999999999E-2</v>
      </c>
    </row>
    <row r="99" spans="1:104">
      <c r="A99" s="142">
        <v>63</v>
      </c>
      <c r="B99" s="143" t="s">
        <v>222</v>
      </c>
      <c r="C99" s="144" t="s">
        <v>223</v>
      </c>
      <c r="D99" s="145" t="s">
        <v>54</v>
      </c>
      <c r="E99" s="146">
        <v>8.6999999999999993</v>
      </c>
      <c r="F99" s="146"/>
      <c r="G99" s="147">
        <f>E99*F99</f>
        <v>0</v>
      </c>
      <c r="O99" s="141">
        <v>2</v>
      </c>
      <c r="AA99" s="114">
        <v>12</v>
      </c>
      <c r="AB99" s="114">
        <v>0</v>
      </c>
      <c r="AC99" s="114">
        <v>63</v>
      </c>
      <c r="AZ99" s="114">
        <v>2</v>
      </c>
      <c r="BA99" s="114">
        <f>IF(AZ99=1,G99,0)</f>
        <v>0</v>
      </c>
      <c r="BB99" s="114">
        <f>IF(AZ99=2,G99,0)</f>
        <v>0</v>
      </c>
      <c r="BC99" s="114">
        <f>IF(AZ99=3,G99,0)</f>
        <v>0</v>
      </c>
      <c r="BD99" s="114">
        <f>IF(AZ99=4,G99,0)</f>
        <v>0</v>
      </c>
      <c r="BE99" s="114">
        <f>IF(AZ99=5,G99,0)</f>
        <v>0</v>
      </c>
      <c r="CZ99" s="114">
        <v>0</v>
      </c>
    </row>
    <row r="100" spans="1:104">
      <c r="A100" s="148"/>
      <c r="B100" s="149" t="s">
        <v>69</v>
      </c>
      <c r="C100" s="150" t="str">
        <f>CONCATENATE(B97," ",C97)</f>
        <v>762 Konstrukce tesařské</v>
      </c>
      <c r="D100" s="148"/>
      <c r="E100" s="151"/>
      <c r="F100" s="151"/>
      <c r="G100" s="152">
        <f>SUM(G97:G99)</f>
        <v>0</v>
      </c>
      <c r="O100" s="141">
        <v>4</v>
      </c>
      <c r="BA100" s="153">
        <f>SUM(BA97:BA99)</f>
        <v>0</v>
      </c>
      <c r="BB100" s="153">
        <f>SUM(BB97:BB99)</f>
        <v>0</v>
      </c>
      <c r="BC100" s="153">
        <f>SUM(BC97:BC99)</f>
        <v>0</v>
      </c>
      <c r="BD100" s="153">
        <f>SUM(BD97:BD99)</f>
        <v>0</v>
      </c>
      <c r="BE100" s="153">
        <f>SUM(BE97:BE99)</f>
        <v>0</v>
      </c>
    </row>
    <row r="101" spans="1:104">
      <c r="A101" s="134" t="s">
        <v>65</v>
      </c>
      <c r="B101" s="135" t="s">
        <v>224</v>
      </c>
      <c r="C101" s="136" t="s">
        <v>225</v>
      </c>
      <c r="D101" s="137"/>
      <c r="E101" s="138"/>
      <c r="F101" s="138"/>
      <c r="G101" s="139"/>
      <c r="H101" s="140"/>
      <c r="I101" s="140"/>
      <c r="O101" s="141">
        <v>1</v>
      </c>
    </row>
    <row r="102" spans="1:104">
      <c r="A102" s="142">
        <v>64</v>
      </c>
      <c r="B102" s="143" t="s">
        <v>226</v>
      </c>
      <c r="C102" s="144" t="s">
        <v>227</v>
      </c>
      <c r="D102" s="145" t="s">
        <v>104</v>
      </c>
      <c r="E102" s="146">
        <v>52</v>
      </c>
      <c r="F102" s="146"/>
      <c r="G102" s="147">
        <f t="shared" ref="G102:G109" si="24">E102*F102</f>
        <v>0</v>
      </c>
      <c r="O102" s="141">
        <v>2</v>
      </c>
      <c r="AA102" s="114">
        <v>12</v>
      </c>
      <c r="AB102" s="114">
        <v>0</v>
      </c>
      <c r="AC102" s="114">
        <v>64</v>
      </c>
      <c r="AZ102" s="114">
        <v>2</v>
      </c>
      <c r="BA102" s="114">
        <f t="shared" ref="BA102:BA109" si="25">IF(AZ102=1,G102,0)</f>
        <v>0</v>
      </c>
      <c r="BB102" s="114">
        <f t="shared" ref="BB102:BB109" si="26">IF(AZ102=2,G102,0)</f>
        <v>0</v>
      </c>
      <c r="BC102" s="114">
        <f t="shared" ref="BC102:BC109" si="27">IF(AZ102=3,G102,0)</f>
        <v>0</v>
      </c>
      <c r="BD102" s="114">
        <f t="shared" ref="BD102:BD109" si="28">IF(AZ102=4,G102,0)</f>
        <v>0</v>
      </c>
      <c r="BE102" s="114">
        <f t="shared" ref="BE102:BE109" si="29">IF(AZ102=5,G102,0)</f>
        <v>0</v>
      </c>
      <c r="CZ102" s="114">
        <v>3.3999999999999998E-3</v>
      </c>
    </row>
    <row r="103" spans="1:104" ht="22.5">
      <c r="A103" s="142">
        <v>65</v>
      </c>
      <c r="B103" s="143" t="s">
        <v>228</v>
      </c>
      <c r="C103" s="144" t="s">
        <v>229</v>
      </c>
      <c r="D103" s="145" t="s">
        <v>99</v>
      </c>
      <c r="E103" s="146">
        <v>6</v>
      </c>
      <c r="F103" s="146"/>
      <c r="G103" s="147">
        <f t="shared" si="24"/>
        <v>0</v>
      </c>
      <c r="O103" s="141">
        <v>2</v>
      </c>
      <c r="AA103" s="114">
        <v>12</v>
      </c>
      <c r="AB103" s="114">
        <v>0</v>
      </c>
      <c r="AC103" s="114">
        <v>65</v>
      </c>
      <c r="AZ103" s="114">
        <v>2</v>
      </c>
      <c r="BA103" s="114">
        <f t="shared" si="25"/>
        <v>0</v>
      </c>
      <c r="BB103" s="114">
        <f t="shared" si="26"/>
        <v>0</v>
      </c>
      <c r="BC103" s="114">
        <f t="shared" si="27"/>
        <v>0</v>
      </c>
      <c r="BD103" s="114">
        <f t="shared" si="28"/>
        <v>0</v>
      </c>
      <c r="BE103" s="114">
        <f t="shared" si="29"/>
        <v>0</v>
      </c>
      <c r="CZ103" s="114">
        <v>3.4000000000000002E-4</v>
      </c>
    </row>
    <row r="104" spans="1:104">
      <c r="A104" s="142">
        <v>66</v>
      </c>
      <c r="B104" s="143" t="s">
        <v>230</v>
      </c>
      <c r="C104" s="144" t="s">
        <v>231</v>
      </c>
      <c r="D104" s="145" t="s">
        <v>104</v>
      </c>
      <c r="E104" s="146">
        <v>62</v>
      </c>
      <c r="F104" s="146"/>
      <c r="G104" s="147">
        <f t="shared" si="24"/>
        <v>0</v>
      </c>
      <c r="O104" s="141">
        <v>2</v>
      </c>
      <c r="AA104" s="114">
        <v>12</v>
      </c>
      <c r="AB104" s="114">
        <v>0</v>
      </c>
      <c r="AC104" s="114">
        <v>66</v>
      </c>
      <c r="AZ104" s="114">
        <v>2</v>
      </c>
      <c r="BA104" s="114">
        <f t="shared" si="25"/>
        <v>0</v>
      </c>
      <c r="BB104" s="114">
        <f t="shared" si="26"/>
        <v>0</v>
      </c>
      <c r="BC104" s="114">
        <f t="shared" si="27"/>
        <v>0</v>
      </c>
      <c r="BD104" s="114">
        <f t="shared" si="28"/>
        <v>0</v>
      </c>
      <c r="BE104" s="114">
        <f t="shared" si="29"/>
        <v>0</v>
      </c>
      <c r="CZ104" s="114">
        <v>2.0500000000000002E-3</v>
      </c>
    </row>
    <row r="105" spans="1:104" ht="22.5">
      <c r="A105" s="142">
        <v>67</v>
      </c>
      <c r="B105" s="143" t="s">
        <v>232</v>
      </c>
      <c r="C105" s="144" t="s">
        <v>233</v>
      </c>
      <c r="D105" s="145" t="s">
        <v>104</v>
      </c>
      <c r="E105" s="146">
        <v>15</v>
      </c>
      <c r="F105" s="146"/>
      <c r="G105" s="147">
        <f t="shared" si="24"/>
        <v>0</v>
      </c>
      <c r="O105" s="141">
        <v>2</v>
      </c>
      <c r="AA105" s="114">
        <v>12</v>
      </c>
      <c r="AB105" s="114">
        <v>0</v>
      </c>
      <c r="AC105" s="114">
        <v>67</v>
      </c>
      <c r="AZ105" s="114">
        <v>2</v>
      </c>
      <c r="BA105" s="114">
        <f t="shared" si="25"/>
        <v>0</v>
      </c>
      <c r="BB105" s="114">
        <f t="shared" si="26"/>
        <v>0</v>
      </c>
      <c r="BC105" s="114">
        <f t="shared" si="27"/>
        <v>0</v>
      </c>
      <c r="BD105" s="114">
        <f t="shared" si="28"/>
        <v>0</v>
      </c>
      <c r="BE105" s="114">
        <f t="shared" si="29"/>
        <v>0</v>
      </c>
      <c r="CZ105" s="114">
        <v>3.4499999999999999E-3</v>
      </c>
    </row>
    <row r="106" spans="1:104">
      <c r="A106" s="142">
        <v>68</v>
      </c>
      <c r="B106" s="143" t="s">
        <v>234</v>
      </c>
      <c r="C106" s="144" t="s">
        <v>235</v>
      </c>
      <c r="D106" s="145" t="s">
        <v>104</v>
      </c>
      <c r="E106" s="146">
        <v>40</v>
      </c>
      <c r="F106" s="146"/>
      <c r="G106" s="147">
        <f t="shared" si="24"/>
        <v>0</v>
      </c>
      <c r="O106" s="141">
        <v>2</v>
      </c>
      <c r="AA106" s="114">
        <v>12</v>
      </c>
      <c r="AB106" s="114">
        <v>0</v>
      </c>
      <c r="AC106" s="114">
        <v>68</v>
      </c>
      <c r="AZ106" s="114">
        <v>2</v>
      </c>
      <c r="BA106" s="114">
        <f t="shared" si="25"/>
        <v>0</v>
      </c>
      <c r="BB106" s="114">
        <f t="shared" si="26"/>
        <v>0</v>
      </c>
      <c r="BC106" s="114">
        <f t="shared" si="27"/>
        <v>0</v>
      </c>
      <c r="BD106" s="114">
        <f t="shared" si="28"/>
        <v>0</v>
      </c>
      <c r="BE106" s="114">
        <f t="shared" si="29"/>
        <v>0</v>
      </c>
      <c r="CZ106" s="114">
        <v>4.8199999999999996E-3</v>
      </c>
    </row>
    <row r="107" spans="1:104">
      <c r="A107" s="142">
        <v>69</v>
      </c>
      <c r="B107" s="143" t="s">
        <v>236</v>
      </c>
      <c r="C107" s="144" t="s">
        <v>237</v>
      </c>
      <c r="D107" s="145" t="s">
        <v>104</v>
      </c>
      <c r="E107" s="146">
        <v>14</v>
      </c>
      <c r="F107" s="146"/>
      <c r="G107" s="147">
        <f t="shared" si="24"/>
        <v>0</v>
      </c>
      <c r="O107" s="141">
        <v>2</v>
      </c>
      <c r="AA107" s="114">
        <v>12</v>
      </c>
      <c r="AB107" s="114">
        <v>0</v>
      </c>
      <c r="AC107" s="114">
        <v>69</v>
      </c>
      <c r="AZ107" s="114">
        <v>2</v>
      </c>
      <c r="BA107" s="114">
        <f t="shared" si="25"/>
        <v>0</v>
      </c>
      <c r="BB107" s="114">
        <f t="shared" si="26"/>
        <v>0</v>
      </c>
      <c r="BC107" s="114">
        <f t="shared" si="27"/>
        <v>0</v>
      </c>
      <c r="BD107" s="114">
        <f t="shared" si="28"/>
        <v>0</v>
      </c>
      <c r="BE107" s="114">
        <f t="shared" si="29"/>
        <v>0</v>
      </c>
      <c r="CZ107" s="114">
        <v>0</v>
      </c>
    </row>
    <row r="108" spans="1:104" ht="22.5">
      <c r="A108" s="142">
        <v>70</v>
      </c>
      <c r="B108" s="143" t="s">
        <v>238</v>
      </c>
      <c r="C108" s="144" t="s">
        <v>239</v>
      </c>
      <c r="D108" s="145" t="s">
        <v>79</v>
      </c>
      <c r="E108" s="146">
        <v>8.5</v>
      </c>
      <c r="F108" s="146"/>
      <c r="G108" s="147">
        <f t="shared" si="24"/>
        <v>0</v>
      </c>
      <c r="O108" s="141">
        <v>2</v>
      </c>
      <c r="AA108" s="114">
        <v>12</v>
      </c>
      <c r="AB108" s="114">
        <v>0</v>
      </c>
      <c r="AC108" s="114">
        <v>70</v>
      </c>
      <c r="AZ108" s="114">
        <v>2</v>
      </c>
      <c r="BA108" s="114">
        <f t="shared" si="25"/>
        <v>0</v>
      </c>
      <c r="BB108" s="114">
        <f t="shared" si="26"/>
        <v>0</v>
      </c>
      <c r="BC108" s="114">
        <f t="shared" si="27"/>
        <v>0</v>
      </c>
      <c r="BD108" s="114">
        <f t="shared" si="28"/>
        <v>0</v>
      </c>
      <c r="BE108" s="114">
        <f t="shared" si="29"/>
        <v>0</v>
      </c>
      <c r="CZ108" s="114">
        <v>0</v>
      </c>
    </row>
    <row r="109" spans="1:104">
      <c r="A109" s="142">
        <v>71</v>
      </c>
      <c r="B109" s="143" t="s">
        <v>240</v>
      </c>
      <c r="C109" s="144" t="s">
        <v>241</v>
      </c>
      <c r="D109" s="145" t="s">
        <v>54</v>
      </c>
      <c r="E109" s="146">
        <v>1.9</v>
      </c>
      <c r="F109" s="146"/>
      <c r="G109" s="147">
        <f t="shared" si="24"/>
        <v>0</v>
      </c>
      <c r="O109" s="141">
        <v>2</v>
      </c>
      <c r="AA109" s="114">
        <v>12</v>
      </c>
      <c r="AB109" s="114">
        <v>0</v>
      </c>
      <c r="AC109" s="114">
        <v>71</v>
      </c>
      <c r="AZ109" s="114">
        <v>2</v>
      </c>
      <c r="BA109" s="114">
        <f t="shared" si="25"/>
        <v>0</v>
      </c>
      <c r="BB109" s="114">
        <f t="shared" si="26"/>
        <v>0</v>
      </c>
      <c r="BC109" s="114">
        <f t="shared" si="27"/>
        <v>0</v>
      </c>
      <c r="BD109" s="114">
        <f t="shared" si="28"/>
        <v>0</v>
      </c>
      <c r="BE109" s="114">
        <f t="shared" si="29"/>
        <v>0</v>
      </c>
      <c r="CZ109" s="114">
        <v>0</v>
      </c>
    </row>
    <row r="110" spans="1:104">
      <c r="A110" s="148"/>
      <c r="B110" s="149" t="s">
        <v>69</v>
      </c>
      <c r="C110" s="150" t="str">
        <f>CONCATENATE(B101," ",C101)</f>
        <v>764 Konstrukce klempířské</v>
      </c>
      <c r="D110" s="148"/>
      <c r="E110" s="151"/>
      <c r="F110" s="151"/>
      <c r="G110" s="152">
        <f>SUM(G101:G109)</f>
        <v>0</v>
      </c>
      <c r="O110" s="141">
        <v>4</v>
      </c>
      <c r="BA110" s="153">
        <f>SUM(BA101:BA109)</f>
        <v>0</v>
      </c>
      <c r="BB110" s="153">
        <f>SUM(BB101:BB109)</f>
        <v>0</v>
      </c>
      <c r="BC110" s="153">
        <f>SUM(BC101:BC109)</f>
        <v>0</v>
      </c>
      <c r="BD110" s="153">
        <f>SUM(BD101:BD109)</f>
        <v>0</v>
      </c>
      <c r="BE110" s="153">
        <f>SUM(BE101:BE109)</f>
        <v>0</v>
      </c>
    </row>
    <row r="111" spans="1:104">
      <c r="A111" s="134" t="s">
        <v>65</v>
      </c>
      <c r="B111" s="135" t="s">
        <v>242</v>
      </c>
      <c r="C111" s="136" t="s">
        <v>243</v>
      </c>
      <c r="D111" s="137"/>
      <c r="E111" s="138"/>
      <c r="F111" s="138"/>
      <c r="G111" s="139"/>
      <c r="H111" s="140"/>
      <c r="I111" s="140"/>
      <c r="O111" s="141">
        <v>1</v>
      </c>
    </row>
    <row r="112" spans="1:104" ht="22.5">
      <c r="A112" s="142">
        <v>72</v>
      </c>
      <c r="B112" s="143" t="s">
        <v>244</v>
      </c>
      <c r="C112" s="144" t="s">
        <v>245</v>
      </c>
      <c r="D112" s="145" t="s">
        <v>125</v>
      </c>
      <c r="E112" s="146">
        <v>2</v>
      </c>
      <c r="F112" s="146"/>
      <c r="G112" s="147">
        <f t="shared" ref="G112:G119" si="30">E112*F112</f>
        <v>0</v>
      </c>
      <c r="O112" s="141">
        <v>2</v>
      </c>
      <c r="AA112" s="114">
        <v>12</v>
      </c>
      <c r="AB112" s="114">
        <v>0</v>
      </c>
      <c r="AC112" s="114">
        <v>72</v>
      </c>
      <c r="AZ112" s="114">
        <v>2</v>
      </c>
      <c r="BA112" s="114">
        <f t="shared" ref="BA112:BA119" si="31">IF(AZ112=1,G112,0)</f>
        <v>0</v>
      </c>
      <c r="BB112" s="114">
        <f t="shared" ref="BB112:BB119" si="32">IF(AZ112=2,G112,0)</f>
        <v>0</v>
      </c>
      <c r="BC112" s="114">
        <f t="shared" ref="BC112:BC119" si="33">IF(AZ112=3,G112,0)</f>
        <v>0</v>
      </c>
      <c r="BD112" s="114">
        <f t="shared" ref="BD112:BD119" si="34">IF(AZ112=4,G112,0)</f>
        <v>0</v>
      </c>
      <c r="BE112" s="114">
        <f t="shared" ref="BE112:BE119" si="35">IF(AZ112=5,G112,0)</f>
        <v>0</v>
      </c>
      <c r="CZ112" s="114">
        <v>0</v>
      </c>
    </row>
    <row r="113" spans="1:104" ht="22.5">
      <c r="A113" s="142">
        <v>73</v>
      </c>
      <c r="B113" s="143" t="s">
        <v>246</v>
      </c>
      <c r="C113" s="144" t="s">
        <v>247</v>
      </c>
      <c r="D113" s="145" t="s">
        <v>125</v>
      </c>
      <c r="E113" s="146">
        <v>5</v>
      </c>
      <c r="F113" s="146"/>
      <c r="G113" s="147">
        <f t="shared" si="30"/>
        <v>0</v>
      </c>
      <c r="O113" s="141">
        <v>2</v>
      </c>
      <c r="AA113" s="114">
        <v>12</v>
      </c>
      <c r="AB113" s="114">
        <v>0</v>
      </c>
      <c r="AC113" s="114">
        <v>73</v>
      </c>
      <c r="AZ113" s="114">
        <v>2</v>
      </c>
      <c r="BA113" s="114">
        <f t="shared" si="31"/>
        <v>0</v>
      </c>
      <c r="BB113" s="114">
        <f t="shared" si="32"/>
        <v>0</v>
      </c>
      <c r="BC113" s="114">
        <f t="shared" si="33"/>
        <v>0</v>
      </c>
      <c r="BD113" s="114">
        <f t="shared" si="34"/>
        <v>0</v>
      </c>
      <c r="BE113" s="114">
        <f t="shared" si="35"/>
        <v>0</v>
      </c>
      <c r="CZ113" s="114">
        <v>0</v>
      </c>
    </row>
    <row r="114" spans="1:104" ht="22.5">
      <c r="A114" s="142">
        <v>74</v>
      </c>
      <c r="B114" s="143" t="s">
        <v>248</v>
      </c>
      <c r="C114" s="144" t="s">
        <v>249</v>
      </c>
      <c r="D114" s="145" t="s">
        <v>68</v>
      </c>
      <c r="E114" s="146">
        <v>12</v>
      </c>
      <c r="F114" s="146"/>
      <c r="G114" s="147">
        <f t="shared" si="30"/>
        <v>0</v>
      </c>
      <c r="O114" s="141">
        <v>2</v>
      </c>
      <c r="AA114" s="114">
        <v>12</v>
      </c>
      <c r="AB114" s="114">
        <v>0</v>
      </c>
      <c r="AC114" s="114">
        <v>74</v>
      </c>
      <c r="AZ114" s="114">
        <v>2</v>
      </c>
      <c r="BA114" s="114">
        <f t="shared" si="31"/>
        <v>0</v>
      </c>
      <c r="BB114" s="114">
        <f t="shared" si="32"/>
        <v>0</v>
      </c>
      <c r="BC114" s="114">
        <f t="shared" si="33"/>
        <v>0</v>
      </c>
      <c r="BD114" s="114">
        <f t="shared" si="34"/>
        <v>0</v>
      </c>
      <c r="BE114" s="114">
        <f t="shared" si="35"/>
        <v>0</v>
      </c>
      <c r="CZ114" s="114">
        <v>0</v>
      </c>
    </row>
    <row r="115" spans="1:104" ht="22.5">
      <c r="A115" s="142">
        <v>75</v>
      </c>
      <c r="B115" s="143" t="s">
        <v>250</v>
      </c>
      <c r="C115" s="144" t="s">
        <v>251</v>
      </c>
      <c r="D115" s="145" t="s">
        <v>125</v>
      </c>
      <c r="E115" s="146">
        <v>3</v>
      </c>
      <c r="F115" s="146"/>
      <c r="G115" s="147">
        <f t="shared" si="30"/>
        <v>0</v>
      </c>
      <c r="O115" s="141">
        <v>2</v>
      </c>
      <c r="AA115" s="114">
        <v>12</v>
      </c>
      <c r="AB115" s="114">
        <v>0</v>
      </c>
      <c r="AC115" s="114">
        <v>75</v>
      </c>
      <c r="AZ115" s="114">
        <v>2</v>
      </c>
      <c r="BA115" s="114">
        <f t="shared" si="31"/>
        <v>0</v>
      </c>
      <c r="BB115" s="114">
        <f t="shared" si="32"/>
        <v>0</v>
      </c>
      <c r="BC115" s="114">
        <f t="shared" si="33"/>
        <v>0</v>
      </c>
      <c r="BD115" s="114">
        <f t="shared" si="34"/>
        <v>0</v>
      </c>
      <c r="BE115" s="114">
        <f t="shared" si="35"/>
        <v>0</v>
      </c>
      <c r="CZ115" s="114">
        <v>0</v>
      </c>
    </row>
    <row r="116" spans="1:104" ht="22.5">
      <c r="A116" s="142">
        <v>76</v>
      </c>
      <c r="B116" s="143" t="s">
        <v>252</v>
      </c>
      <c r="C116" s="144" t="s">
        <v>253</v>
      </c>
      <c r="D116" s="145" t="s">
        <v>125</v>
      </c>
      <c r="E116" s="146">
        <v>2</v>
      </c>
      <c r="F116" s="146"/>
      <c r="G116" s="147">
        <f t="shared" si="30"/>
        <v>0</v>
      </c>
      <c r="O116" s="141">
        <v>2</v>
      </c>
      <c r="AA116" s="114">
        <v>12</v>
      </c>
      <c r="AB116" s="114">
        <v>0</v>
      </c>
      <c r="AC116" s="114">
        <v>76</v>
      </c>
      <c r="AZ116" s="114">
        <v>2</v>
      </c>
      <c r="BA116" s="114">
        <f t="shared" si="31"/>
        <v>0</v>
      </c>
      <c r="BB116" s="114">
        <f t="shared" si="32"/>
        <v>0</v>
      </c>
      <c r="BC116" s="114">
        <f t="shared" si="33"/>
        <v>0</v>
      </c>
      <c r="BD116" s="114">
        <f t="shared" si="34"/>
        <v>0</v>
      </c>
      <c r="BE116" s="114">
        <f t="shared" si="35"/>
        <v>0</v>
      </c>
      <c r="CZ116" s="114">
        <v>0</v>
      </c>
    </row>
    <row r="117" spans="1:104" ht="22.5">
      <c r="A117" s="142">
        <v>77</v>
      </c>
      <c r="B117" s="143" t="s">
        <v>252</v>
      </c>
      <c r="C117" s="144" t="s">
        <v>254</v>
      </c>
      <c r="D117" s="145" t="s">
        <v>125</v>
      </c>
      <c r="E117" s="146">
        <v>1</v>
      </c>
      <c r="F117" s="146"/>
      <c r="G117" s="147">
        <f t="shared" si="30"/>
        <v>0</v>
      </c>
      <c r="O117" s="141">
        <v>2</v>
      </c>
      <c r="AA117" s="114">
        <v>12</v>
      </c>
      <c r="AB117" s="114">
        <v>0</v>
      </c>
      <c r="AC117" s="114">
        <v>77</v>
      </c>
      <c r="AZ117" s="114">
        <v>2</v>
      </c>
      <c r="BA117" s="114">
        <f t="shared" si="31"/>
        <v>0</v>
      </c>
      <c r="BB117" s="114">
        <f t="shared" si="32"/>
        <v>0</v>
      </c>
      <c r="BC117" s="114">
        <f t="shared" si="33"/>
        <v>0</v>
      </c>
      <c r="BD117" s="114">
        <f t="shared" si="34"/>
        <v>0</v>
      </c>
      <c r="BE117" s="114">
        <f t="shared" si="35"/>
        <v>0</v>
      </c>
      <c r="CZ117" s="114">
        <v>0</v>
      </c>
    </row>
    <row r="118" spans="1:104">
      <c r="A118" s="142">
        <v>78</v>
      </c>
      <c r="B118" s="143" t="s">
        <v>255</v>
      </c>
      <c r="C118" s="144" t="s">
        <v>256</v>
      </c>
      <c r="D118" s="145" t="s">
        <v>79</v>
      </c>
      <c r="E118" s="146">
        <v>16.170000000000002</v>
      </c>
      <c r="F118" s="146"/>
      <c r="G118" s="147">
        <f t="shared" si="30"/>
        <v>0</v>
      </c>
      <c r="O118" s="141">
        <v>2</v>
      </c>
      <c r="AA118" s="114">
        <v>12</v>
      </c>
      <c r="AB118" s="114">
        <v>0</v>
      </c>
      <c r="AC118" s="114">
        <v>78</v>
      </c>
      <c r="AZ118" s="114">
        <v>2</v>
      </c>
      <c r="BA118" s="114">
        <f t="shared" si="31"/>
        <v>0</v>
      </c>
      <c r="BB118" s="114">
        <f t="shared" si="32"/>
        <v>0</v>
      </c>
      <c r="BC118" s="114">
        <f t="shared" si="33"/>
        <v>0</v>
      </c>
      <c r="BD118" s="114">
        <f t="shared" si="34"/>
        <v>0</v>
      </c>
      <c r="BE118" s="114">
        <f t="shared" si="35"/>
        <v>0</v>
      </c>
      <c r="CZ118" s="114">
        <v>0</v>
      </c>
    </row>
    <row r="119" spans="1:104">
      <c r="A119" s="142">
        <v>79</v>
      </c>
      <c r="B119" s="143" t="s">
        <v>257</v>
      </c>
      <c r="C119" s="144" t="s">
        <v>258</v>
      </c>
      <c r="D119" s="145" t="s">
        <v>54</v>
      </c>
      <c r="E119" s="146">
        <v>1.25</v>
      </c>
      <c r="F119" s="146"/>
      <c r="G119" s="147">
        <f t="shared" si="30"/>
        <v>0</v>
      </c>
      <c r="O119" s="141">
        <v>2</v>
      </c>
      <c r="AA119" s="114">
        <v>12</v>
      </c>
      <c r="AB119" s="114">
        <v>0</v>
      </c>
      <c r="AC119" s="114">
        <v>79</v>
      </c>
      <c r="AZ119" s="114">
        <v>2</v>
      </c>
      <c r="BA119" s="114">
        <f t="shared" si="31"/>
        <v>0</v>
      </c>
      <c r="BB119" s="114">
        <f t="shared" si="32"/>
        <v>0</v>
      </c>
      <c r="BC119" s="114">
        <f t="shared" si="33"/>
        <v>0</v>
      </c>
      <c r="BD119" s="114">
        <f t="shared" si="34"/>
        <v>0</v>
      </c>
      <c r="BE119" s="114">
        <f t="shared" si="35"/>
        <v>0</v>
      </c>
      <c r="CZ119" s="114">
        <v>0</v>
      </c>
    </row>
    <row r="120" spans="1:104">
      <c r="A120" s="148"/>
      <c r="B120" s="149" t="s">
        <v>69</v>
      </c>
      <c r="C120" s="150" t="str">
        <f>CONCATENATE(B111," ",C111)</f>
        <v>766 Konstrukce truhlářské</v>
      </c>
      <c r="D120" s="148"/>
      <c r="E120" s="151"/>
      <c r="F120" s="151"/>
      <c r="G120" s="152">
        <f>SUM(G111:G119)</f>
        <v>0</v>
      </c>
      <c r="O120" s="141">
        <v>4</v>
      </c>
      <c r="BA120" s="153">
        <f>SUM(BA111:BA119)</f>
        <v>0</v>
      </c>
      <c r="BB120" s="153">
        <f>SUM(BB111:BB119)</f>
        <v>0</v>
      </c>
      <c r="BC120" s="153">
        <f>SUM(BC111:BC119)</f>
        <v>0</v>
      </c>
      <c r="BD120" s="153">
        <f>SUM(BD111:BD119)</f>
        <v>0</v>
      </c>
      <c r="BE120" s="153">
        <f>SUM(BE111:BE119)</f>
        <v>0</v>
      </c>
    </row>
    <row r="121" spans="1:104">
      <c r="A121" s="134" t="s">
        <v>65</v>
      </c>
      <c r="B121" s="135" t="s">
        <v>259</v>
      </c>
      <c r="C121" s="136" t="s">
        <v>260</v>
      </c>
      <c r="D121" s="137"/>
      <c r="E121" s="138"/>
      <c r="F121" s="138"/>
      <c r="G121" s="139"/>
      <c r="H121" s="140"/>
      <c r="I121" s="140"/>
      <c r="O121" s="141">
        <v>1</v>
      </c>
    </row>
    <row r="122" spans="1:104">
      <c r="A122" s="142">
        <v>80</v>
      </c>
      <c r="B122" s="143" t="s">
        <v>261</v>
      </c>
      <c r="C122" s="144" t="s">
        <v>262</v>
      </c>
      <c r="D122" s="145" t="s">
        <v>68</v>
      </c>
      <c r="E122" s="146">
        <v>12</v>
      </c>
      <c r="F122" s="146"/>
      <c r="G122" s="147">
        <f>E122*F122</f>
        <v>0</v>
      </c>
      <c r="O122" s="141">
        <v>2</v>
      </c>
      <c r="AA122" s="114">
        <v>12</v>
      </c>
      <c r="AB122" s="114">
        <v>0</v>
      </c>
      <c r="AC122" s="114">
        <v>80</v>
      </c>
      <c r="AZ122" s="114">
        <v>2</v>
      </c>
      <c r="BA122" s="114">
        <f>IF(AZ122=1,G122,0)</f>
        <v>0</v>
      </c>
      <c r="BB122" s="114">
        <f>IF(AZ122=2,G122,0)</f>
        <v>0</v>
      </c>
      <c r="BC122" s="114">
        <f>IF(AZ122=3,G122,0)</f>
        <v>0</v>
      </c>
      <c r="BD122" s="114">
        <f>IF(AZ122=4,G122,0)</f>
        <v>0</v>
      </c>
      <c r="BE122" s="114">
        <f>IF(AZ122=5,G122,0)</f>
        <v>0</v>
      </c>
      <c r="CZ122" s="114">
        <v>0</v>
      </c>
    </row>
    <row r="123" spans="1:104">
      <c r="A123" s="142">
        <v>81</v>
      </c>
      <c r="B123" s="143" t="s">
        <v>263</v>
      </c>
      <c r="C123" s="144" t="s">
        <v>264</v>
      </c>
      <c r="D123" s="145" t="s">
        <v>54</v>
      </c>
      <c r="E123" s="146">
        <v>1.7</v>
      </c>
      <c r="F123" s="146"/>
      <c r="G123" s="147">
        <f>E123*F123</f>
        <v>0</v>
      </c>
      <c r="O123" s="141">
        <v>2</v>
      </c>
      <c r="AA123" s="114">
        <v>12</v>
      </c>
      <c r="AB123" s="114">
        <v>0</v>
      </c>
      <c r="AC123" s="114">
        <v>81</v>
      </c>
      <c r="AZ123" s="114">
        <v>2</v>
      </c>
      <c r="BA123" s="114">
        <f>IF(AZ123=1,G123,0)</f>
        <v>0</v>
      </c>
      <c r="BB123" s="114">
        <f>IF(AZ123=2,G123,0)</f>
        <v>0</v>
      </c>
      <c r="BC123" s="114">
        <f>IF(AZ123=3,G123,0)</f>
        <v>0</v>
      </c>
      <c r="BD123" s="114">
        <f>IF(AZ123=4,G123,0)</f>
        <v>0</v>
      </c>
      <c r="BE123" s="114">
        <f>IF(AZ123=5,G123,0)</f>
        <v>0</v>
      </c>
      <c r="CZ123" s="114">
        <v>0</v>
      </c>
    </row>
    <row r="124" spans="1:104">
      <c r="A124" s="148"/>
      <c r="B124" s="149" t="s">
        <v>69</v>
      </c>
      <c r="C124" s="150" t="str">
        <f>CONCATENATE(B121," ",C121)</f>
        <v>767 Konstrukce zámečnické</v>
      </c>
      <c r="D124" s="148"/>
      <c r="E124" s="151"/>
      <c r="F124" s="151"/>
      <c r="G124" s="152">
        <f>SUM(G121:G123)</f>
        <v>0</v>
      </c>
      <c r="O124" s="141">
        <v>4</v>
      </c>
      <c r="BA124" s="153">
        <f>SUM(BA121:BA123)</f>
        <v>0</v>
      </c>
      <c r="BB124" s="153">
        <f>SUM(BB121:BB123)</f>
        <v>0</v>
      </c>
      <c r="BC124" s="153">
        <f>SUM(BC121:BC123)</f>
        <v>0</v>
      </c>
      <c r="BD124" s="153">
        <f>SUM(BD121:BD123)</f>
        <v>0</v>
      </c>
      <c r="BE124" s="153">
        <f>SUM(BE121:BE123)</f>
        <v>0</v>
      </c>
    </row>
    <row r="125" spans="1:104">
      <c r="A125" s="134" t="s">
        <v>65</v>
      </c>
      <c r="B125" s="135" t="s">
        <v>265</v>
      </c>
      <c r="C125" s="136" t="s">
        <v>266</v>
      </c>
      <c r="D125" s="137"/>
      <c r="E125" s="138"/>
      <c r="F125" s="138"/>
      <c r="G125" s="139"/>
      <c r="H125" s="140"/>
      <c r="I125" s="140"/>
      <c r="O125" s="141">
        <v>1</v>
      </c>
    </row>
    <row r="126" spans="1:104">
      <c r="A126" s="142">
        <v>82</v>
      </c>
      <c r="B126" s="143" t="s">
        <v>267</v>
      </c>
      <c r="C126" s="144" t="s">
        <v>268</v>
      </c>
      <c r="D126" s="145" t="s">
        <v>79</v>
      </c>
      <c r="E126" s="146">
        <v>1.21</v>
      </c>
      <c r="F126" s="146"/>
      <c r="G126" s="147">
        <f>E126*F126</f>
        <v>0</v>
      </c>
      <c r="O126" s="141">
        <v>2</v>
      </c>
      <c r="AA126" s="114">
        <v>12</v>
      </c>
      <c r="AB126" s="114">
        <v>0</v>
      </c>
      <c r="AC126" s="114">
        <v>82</v>
      </c>
      <c r="AZ126" s="114">
        <v>2</v>
      </c>
      <c r="BA126" s="114">
        <f>IF(AZ126=1,G126,0)</f>
        <v>0</v>
      </c>
      <c r="BB126" s="114">
        <f>IF(AZ126=2,G126,0)</f>
        <v>0</v>
      </c>
      <c r="BC126" s="114">
        <f>IF(AZ126=3,G126,0)</f>
        <v>0</v>
      </c>
      <c r="BD126" s="114">
        <f>IF(AZ126=4,G126,0)</f>
        <v>0</v>
      </c>
      <c r="BE126" s="114">
        <f>IF(AZ126=5,G126,0)</f>
        <v>0</v>
      </c>
      <c r="CZ126" s="114">
        <v>0</v>
      </c>
    </row>
    <row r="127" spans="1:104">
      <c r="A127" s="142">
        <v>83</v>
      </c>
      <c r="B127" s="143" t="s">
        <v>269</v>
      </c>
      <c r="C127" s="144" t="s">
        <v>270</v>
      </c>
      <c r="D127" s="145" t="s">
        <v>79</v>
      </c>
      <c r="E127" s="146">
        <v>1.21</v>
      </c>
      <c r="F127" s="146"/>
      <c r="G127" s="147">
        <f>E127*F127</f>
        <v>0</v>
      </c>
      <c r="O127" s="141">
        <v>2</v>
      </c>
      <c r="AA127" s="114">
        <v>12</v>
      </c>
      <c r="AB127" s="114">
        <v>0</v>
      </c>
      <c r="AC127" s="114">
        <v>83</v>
      </c>
      <c r="AZ127" s="114">
        <v>2</v>
      </c>
      <c r="BA127" s="114">
        <f>IF(AZ127=1,G127,0)</f>
        <v>0</v>
      </c>
      <c r="BB127" s="114">
        <f>IF(AZ127=2,G127,0)</f>
        <v>0</v>
      </c>
      <c r="BC127" s="114">
        <f>IF(AZ127=3,G127,0)</f>
        <v>0</v>
      </c>
      <c r="BD127" s="114">
        <f>IF(AZ127=4,G127,0)</f>
        <v>0</v>
      </c>
      <c r="BE127" s="114">
        <f>IF(AZ127=5,G127,0)</f>
        <v>0</v>
      </c>
      <c r="CZ127" s="114">
        <v>0</v>
      </c>
    </row>
    <row r="128" spans="1:104">
      <c r="A128" s="142">
        <v>84</v>
      </c>
      <c r="B128" s="143" t="s">
        <v>271</v>
      </c>
      <c r="C128" s="144" t="s">
        <v>272</v>
      </c>
      <c r="D128" s="145" t="s">
        <v>54</v>
      </c>
      <c r="E128" s="146">
        <v>1.3</v>
      </c>
      <c r="F128" s="146"/>
      <c r="G128" s="147">
        <f>E128*F128</f>
        <v>0</v>
      </c>
      <c r="O128" s="141">
        <v>2</v>
      </c>
      <c r="AA128" s="114">
        <v>12</v>
      </c>
      <c r="AB128" s="114">
        <v>0</v>
      </c>
      <c r="AC128" s="114">
        <v>84</v>
      </c>
      <c r="AZ128" s="114">
        <v>2</v>
      </c>
      <c r="BA128" s="114">
        <f>IF(AZ128=1,G128,0)</f>
        <v>0</v>
      </c>
      <c r="BB128" s="114">
        <f>IF(AZ128=2,G128,0)</f>
        <v>0</v>
      </c>
      <c r="BC128" s="114">
        <f>IF(AZ128=3,G128,0)</f>
        <v>0</v>
      </c>
      <c r="BD128" s="114">
        <f>IF(AZ128=4,G128,0)</f>
        <v>0</v>
      </c>
      <c r="BE128" s="114">
        <f>IF(AZ128=5,G128,0)</f>
        <v>0</v>
      </c>
      <c r="CZ128" s="114">
        <v>0</v>
      </c>
    </row>
    <row r="129" spans="1:104">
      <c r="A129" s="148"/>
      <c r="B129" s="149" t="s">
        <v>69</v>
      </c>
      <c r="C129" s="150" t="str">
        <f>CONCATENATE(B125," ",C125)</f>
        <v>776 Podlahy povlakové</v>
      </c>
      <c r="D129" s="148"/>
      <c r="E129" s="151"/>
      <c r="F129" s="151"/>
      <c r="G129" s="152">
        <f>SUM(G125:G128)</f>
        <v>0</v>
      </c>
      <c r="O129" s="141">
        <v>4</v>
      </c>
      <c r="BA129" s="153">
        <f>SUM(BA125:BA128)</f>
        <v>0</v>
      </c>
      <c r="BB129" s="153">
        <f>SUM(BB125:BB128)</f>
        <v>0</v>
      </c>
      <c r="BC129" s="153">
        <f>SUM(BC125:BC128)</f>
        <v>0</v>
      </c>
      <c r="BD129" s="153">
        <f>SUM(BD125:BD128)</f>
        <v>0</v>
      </c>
      <c r="BE129" s="153">
        <f>SUM(BE125:BE128)</f>
        <v>0</v>
      </c>
    </row>
    <row r="130" spans="1:104">
      <c r="A130" s="134" t="s">
        <v>65</v>
      </c>
      <c r="B130" s="135" t="s">
        <v>273</v>
      </c>
      <c r="C130" s="136" t="s">
        <v>274</v>
      </c>
      <c r="D130" s="137"/>
      <c r="E130" s="138"/>
      <c r="F130" s="138"/>
      <c r="G130" s="139"/>
      <c r="H130" s="140"/>
      <c r="I130" s="140"/>
      <c r="O130" s="141">
        <v>1</v>
      </c>
    </row>
    <row r="131" spans="1:104">
      <c r="A131" s="142">
        <v>85</v>
      </c>
      <c r="B131" s="143" t="s">
        <v>275</v>
      </c>
      <c r="C131" s="144" t="s">
        <v>276</v>
      </c>
      <c r="D131" s="145" t="s">
        <v>79</v>
      </c>
      <c r="E131" s="146">
        <v>1.21</v>
      </c>
      <c r="F131" s="146"/>
      <c r="G131" s="147">
        <f>E131*F131</f>
        <v>0</v>
      </c>
      <c r="O131" s="141">
        <v>2</v>
      </c>
      <c r="AA131" s="114">
        <v>12</v>
      </c>
      <c r="AB131" s="114">
        <v>0</v>
      </c>
      <c r="AC131" s="114">
        <v>85</v>
      </c>
      <c r="AZ131" s="114">
        <v>2</v>
      </c>
      <c r="BA131" s="114">
        <f>IF(AZ131=1,G131,0)</f>
        <v>0</v>
      </c>
      <c r="BB131" s="114">
        <f>IF(AZ131=2,G131,0)</f>
        <v>0</v>
      </c>
      <c r="BC131" s="114">
        <f>IF(AZ131=3,G131,0)</f>
        <v>0</v>
      </c>
      <c r="BD131" s="114">
        <f>IF(AZ131=4,G131,0)</f>
        <v>0</v>
      </c>
      <c r="BE131" s="114">
        <f>IF(AZ131=5,G131,0)</f>
        <v>0</v>
      </c>
      <c r="CZ131" s="114">
        <v>1.47E-3</v>
      </c>
    </row>
    <row r="132" spans="1:104">
      <c r="A132" s="142">
        <v>86</v>
      </c>
      <c r="B132" s="143" t="s">
        <v>277</v>
      </c>
      <c r="C132" s="144" t="s">
        <v>278</v>
      </c>
      <c r="D132" s="145" t="s">
        <v>54</v>
      </c>
      <c r="E132" s="146">
        <v>1.7</v>
      </c>
      <c r="F132" s="146"/>
      <c r="G132" s="147">
        <f>E132*F132</f>
        <v>0</v>
      </c>
      <c r="O132" s="141">
        <v>2</v>
      </c>
      <c r="AA132" s="114">
        <v>12</v>
      </c>
      <c r="AB132" s="114">
        <v>0</v>
      </c>
      <c r="AC132" s="114">
        <v>86</v>
      </c>
      <c r="AZ132" s="114">
        <v>2</v>
      </c>
      <c r="BA132" s="114">
        <f>IF(AZ132=1,G132,0)</f>
        <v>0</v>
      </c>
      <c r="BB132" s="114">
        <f>IF(AZ132=2,G132,0)</f>
        <v>0</v>
      </c>
      <c r="BC132" s="114">
        <f>IF(AZ132=3,G132,0)</f>
        <v>0</v>
      </c>
      <c r="BD132" s="114">
        <f>IF(AZ132=4,G132,0)</f>
        <v>0</v>
      </c>
      <c r="BE132" s="114">
        <f>IF(AZ132=5,G132,0)</f>
        <v>0</v>
      </c>
      <c r="CZ132" s="114">
        <v>0</v>
      </c>
    </row>
    <row r="133" spans="1:104">
      <c r="A133" s="148"/>
      <c r="B133" s="149" t="s">
        <v>69</v>
      </c>
      <c r="C133" s="150" t="str">
        <f>CONCATENATE(B130," ",C130)</f>
        <v>777 Podlahy ze syntetických hmot</v>
      </c>
      <c r="D133" s="148"/>
      <c r="E133" s="151"/>
      <c r="F133" s="151"/>
      <c r="G133" s="152">
        <f>SUM(G130:G132)</f>
        <v>0</v>
      </c>
      <c r="O133" s="141">
        <v>4</v>
      </c>
      <c r="BA133" s="153">
        <f>SUM(BA130:BA132)</f>
        <v>0</v>
      </c>
      <c r="BB133" s="153">
        <f>SUM(BB130:BB132)</f>
        <v>0</v>
      </c>
      <c r="BC133" s="153">
        <f>SUM(BC130:BC132)</f>
        <v>0</v>
      </c>
      <c r="BD133" s="153">
        <f>SUM(BD130:BD132)</f>
        <v>0</v>
      </c>
      <c r="BE133" s="153">
        <f>SUM(BE130:BE132)</f>
        <v>0</v>
      </c>
    </row>
    <row r="134" spans="1:104">
      <c r="A134" s="134" t="s">
        <v>65</v>
      </c>
      <c r="B134" s="135" t="s">
        <v>279</v>
      </c>
      <c r="C134" s="136" t="s">
        <v>280</v>
      </c>
      <c r="D134" s="137"/>
      <c r="E134" s="138"/>
      <c r="F134" s="138"/>
      <c r="G134" s="139"/>
      <c r="H134" s="140"/>
      <c r="I134" s="140"/>
      <c r="O134" s="141">
        <v>1</v>
      </c>
    </row>
    <row r="135" spans="1:104">
      <c r="A135" s="142">
        <v>87</v>
      </c>
      <c r="B135" s="143" t="s">
        <v>281</v>
      </c>
      <c r="C135" s="144" t="s">
        <v>461</v>
      </c>
      <c r="D135" s="145" t="s">
        <v>79</v>
      </c>
      <c r="E135" s="146">
        <v>366.34300000000002</v>
      </c>
      <c r="F135" s="146"/>
      <c r="G135" s="147">
        <f>E135*F135</f>
        <v>0</v>
      </c>
      <c r="O135" s="141">
        <v>2</v>
      </c>
      <c r="AA135" s="114">
        <v>12</v>
      </c>
      <c r="AB135" s="114">
        <v>0</v>
      </c>
      <c r="AC135" s="114">
        <v>87</v>
      </c>
      <c r="AZ135" s="114">
        <v>2</v>
      </c>
      <c r="BA135" s="114">
        <f>IF(AZ135=1,G135,0)</f>
        <v>0</v>
      </c>
      <c r="BB135" s="114">
        <f>IF(AZ135=2,G135,0)</f>
        <v>0</v>
      </c>
      <c r="BC135" s="114">
        <f>IF(AZ135=3,G135,0)</f>
        <v>0</v>
      </c>
      <c r="BD135" s="114">
        <f>IF(AZ135=4,G135,0)</f>
        <v>0</v>
      </c>
      <c r="BE135" s="114">
        <f>IF(AZ135=5,G135,0)</f>
        <v>0</v>
      </c>
      <c r="CZ135" s="114">
        <v>1.7000000000000001E-4</v>
      </c>
    </row>
    <row r="136" spans="1:104">
      <c r="A136" s="148"/>
      <c r="B136" s="149" t="s">
        <v>69</v>
      </c>
      <c r="C136" s="150" t="str">
        <f>CONCATENATE(B134," ",C134)</f>
        <v>783 Nátěry</v>
      </c>
      <c r="D136" s="148"/>
      <c r="E136" s="151"/>
      <c r="F136" s="151"/>
      <c r="G136" s="152">
        <f>SUM(G134:G135)</f>
        <v>0</v>
      </c>
      <c r="O136" s="141">
        <v>4</v>
      </c>
      <c r="BA136" s="153">
        <f>SUM(BA134:BA135)</f>
        <v>0</v>
      </c>
      <c r="BB136" s="153">
        <f>SUM(BB134:BB135)</f>
        <v>0</v>
      </c>
      <c r="BC136" s="153">
        <f>SUM(BC134:BC135)</f>
        <v>0</v>
      </c>
      <c r="BD136" s="153">
        <f>SUM(BD134:BD135)</f>
        <v>0</v>
      </c>
      <c r="BE136" s="153">
        <f>SUM(BE134:BE135)</f>
        <v>0</v>
      </c>
    </row>
    <row r="137" spans="1:104">
      <c r="A137" s="134" t="s">
        <v>65</v>
      </c>
      <c r="B137" s="135" t="s">
        <v>282</v>
      </c>
      <c r="C137" s="136" t="s">
        <v>283</v>
      </c>
      <c r="D137" s="137"/>
      <c r="E137" s="138"/>
      <c r="F137" s="138"/>
      <c r="G137" s="139"/>
      <c r="H137" s="140"/>
      <c r="I137" s="140"/>
      <c r="O137" s="141">
        <v>1</v>
      </c>
    </row>
    <row r="138" spans="1:104">
      <c r="A138" s="142">
        <v>88</v>
      </c>
      <c r="B138" s="143" t="s">
        <v>284</v>
      </c>
      <c r="C138" s="144" t="s">
        <v>285</v>
      </c>
      <c r="D138" s="145" t="s">
        <v>79</v>
      </c>
      <c r="E138" s="146">
        <v>10.634</v>
      </c>
      <c r="F138" s="146"/>
      <c r="G138" s="147">
        <f>E138*F138</f>
        <v>0</v>
      </c>
      <c r="O138" s="141">
        <v>2</v>
      </c>
      <c r="AA138" s="114">
        <v>12</v>
      </c>
      <c r="AB138" s="114">
        <v>0</v>
      </c>
      <c r="AC138" s="114">
        <v>88</v>
      </c>
      <c r="AZ138" s="114">
        <v>2</v>
      </c>
      <c r="BA138" s="114">
        <f>IF(AZ138=1,G138,0)</f>
        <v>0</v>
      </c>
      <c r="BB138" s="114">
        <f>IF(AZ138=2,G138,0)</f>
        <v>0</v>
      </c>
      <c r="BC138" s="114">
        <f>IF(AZ138=3,G138,0)</f>
        <v>0</v>
      </c>
      <c r="BD138" s="114">
        <f>IF(AZ138=4,G138,0)</f>
        <v>0</v>
      </c>
      <c r="BE138" s="114">
        <f>IF(AZ138=5,G138,0)</f>
        <v>0</v>
      </c>
      <c r="CZ138" s="114">
        <v>4.8000000000000001E-4</v>
      </c>
    </row>
    <row r="139" spans="1:104">
      <c r="A139" s="142">
        <v>89</v>
      </c>
      <c r="B139" s="143" t="s">
        <v>286</v>
      </c>
      <c r="C139" s="144" t="s">
        <v>287</v>
      </c>
      <c r="D139" s="145" t="s">
        <v>79</v>
      </c>
      <c r="E139" s="146">
        <v>10.634</v>
      </c>
      <c r="F139" s="146"/>
      <c r="G139" s="147">
        <f>E139*F139</f>
        <v>0</v>
      </c>
      <c r="O139" s="141">
        <v>2</v>
      </c>
      <c r="AA139" s="114">
        <v>12</v>
      </c>
      <c r="AB139" s="114">
        <v>0</v>
      </c>
      <c r="AC139" s="114">
        <v>89</v>
      </c>
      <c r="AZ139" s="114">
        <v>2</v>
      </c>
      <c r="BA139" s="114">
        <f>IF(AZ139=1,G139,0)</f>
        <v>0</v>
      </c>
      <c r="BB139" s="114">
        <f>IF(AZ139=2,G139,0)</f>
        <v>0</v>
      </c>
      <c r="BC139" s="114">
        <f>IF(AZ139=3,G139,0)</f>
        <v>0</v>
      </c>
      <c r="BD139" s="114">
        <f>IF(AZ139=4,G139,0)</f>
        <v>0</v>
      </c>
      <c r="BE139" s="114">
        <f>IF(AZ139=5,G139,0)</f>
        <v>0</v>
      </c>
      <c r="CZ139" s="114">
        <v>1.4999999999999999E-4</v>
      </c>
    </row>
    <row r="140" spans="1:104">
      <c r="A140" s="148"/>
      <c r="B140" s="149" t="s">
        <v>69</v>
      </c>
      <c r="C140" s="150" t="str">
        <f>CONCATENATE(B137," ",C137)</f>
        <v>784 Malby</v>
      </c>
      <c r="D140" s="148"/>
      <c r="E140" s="151"/>
      <c r="F140" s="151"/>
      <c r="G140" s="152">
        <f>SUM(G137:G139)</f>
        <v>0</v>
      </c>
      <c r="O140" s="141">
        <v>4</v>
      </c>
      <c r="BA140" s="153">
        <f>SUM(BA137:BA139)</f>
        <v>0</v>
      </c>
      <c r="BB140" s="153">
        <f>SUM(BB137:BB139)</f>
        <v>0</v>
      </c>
      <c r="BC140" s="153">
        <f>SUM(BC137:BC139)</f>
        <v>0</v>
      </c>
      <c r="BD140" s="153">
        <f>SUM(BD137:BD139)</f>
        <v>0</v>
      </c>
      <c r="BE140" s="153">
        <f>SUM(BE137:BE139)</f>
        <v>0</v>
      </c>
    </row>
    <row r="141" spans="1:104">
      <c r="A141" s="134" t="s">
        <v>65</v>
      </c>
      <c r="B141" s="135" t="s">
        <v>288</v>
      </c>
      <c r="C141" s="136" t="s">
        <v>289</v>
      </c>
      <c r="D141" s="137"/>
      <c r="E141" s="138"/>
      <c r="F141" s="138"/>
      <c r="G141" s="139"/>
      <c r="H141" s="140"/>
      <c r="I141" s="140"/>
      <c r="O141" s="141">
        <v>1</v>
      </c>
    </row>
    <row r="142" spans="1:104">
      <c r="A142" s="142">
        <v>90</v>
      </c>
      <c r="B142" s="143" t="s">
        <v>290</v>
      </c>
      <c r="C142" s="144" t="s">
        <v>291</v>
      </c>
      <c r="D142" s="145" t="s">
        <v>292</v>
      </c>
      <c r="E142" s="146">
        <v>2</v>
      </c>
      <c r="F142" s="146"/>
      <c r="G142" s="147">
        <f>E142*F142</f>
        <v>0</v>
      </c>
      <c r="O142" s="141">
        <v>2</v>
      </c>
      <c r="AA142" s="114">
        <v>12</v>
      </c>
      <c r="AB142" s="114">
        <v>0</v>
      </c>
      <c r="AC142" s="114">
        <v>90</v>
      </c>
      <c r="AZ142" s="114">
        <v>4</v>
      </c>
      <c r="BA142" s="114">
        <f>IF(AZ142=1,G142,0)</f>
        <v>0</v>
      </c>
      <c r="BB142" s="114">
        <f>IF(AZ142=2,G142,0)</f>
        <v>0</v>
      </c>
      <c r="BC142" s="114">
        <f>IF(AZ142=3,G142,0)</f>
        <v>0</v>
      </c>
      <c r="BD142" s="114">
        <f>IF(AZ142=4,G142,0)</f>
        <v>0</v>
      </c>
      <c r="BE142" s="114">
        <f>IF(AZ142=5,G142,0)</f>
        <v>0</v>
      </c>
      <c r="CZ142" s="114">
        <v>0.29942999999999997</v>
      </c>
    </row>
    <row r="143" spans="1:104">
      <c r="A143" s="148"/>
      <c r="B143" s="149" t="s">
        <v>69</v>
      </c>
      <c r="C143" s="150" t="str">
        <f>CONCATENATE(B141," ",C141)</f>
        <v>M21 Elektromontáže</v>
      </c>
      <c r="D143" s="148"/>
      <c r="E143" s="151"/>
      <c r="F143" s="151"/>
      <c r="G143" s="152">
        <f>SUM(G141:G142)</f>
        <v>0</v>
      </c>
      <c r="O143" s="141">
        <v>4</v>
      </c>
      <c r="BA143" s="153">
        <f>SUM(BA141:BA142)</f>
        <v>0</v>
      </c>
      <c r="BB143" s="153">
        <f>SUM(BB141:BB142)</f>
        <v>0</v>
      </c>
      <c r="BC143" s="153">
        <f>SUM(BC141:BC142)</f>
        <v>0</v>
      </c>
      <c r="BD143" s="153">
        <f>SUM(BD141:BD142)</f>
        <v>0</v>
      </c>
      <c r="BE143" s="153">
        <f>SUM(BE141:BE142)</f>
        <v>0</v>
      </c>
    </row>
    <row r="144" spans="1:104">
      <c r="A144" s="134" t="s">
        <v>65</v>
      </c>
      <c r="B144" s="135" t="s">
        <v>452</v>
      </c>
      <c r="C144" s="136" t="s">
        <v>453</v>
      </c>
      <c r="D144" s="226"/>
      <c r="E144" s="226"/>
      <c r="F144" s="226"/>
      <c r="G144" s="226"/>
    </row>
    <row r="145" spans="1:7" s="227" customFormat="1" ht="11.25">
      <c r="A145" s="207">
        <v>91</v>
      </c>
      <c r="B145" s="207" t="s">
        <v>439</v>
      </c>
      <c r="C145" s="207" t="s">
        <v>454</v>
      </c>
      <c r="D145" s="207" t="s">
        <v>125</v>
      </c>
      <c r="E145" s="194">
        <v>1</v>
      </c>
      <c r="F145" s="194">
        <f>'700 MaR'!G61</f>
        <v>0</v>
      </c>
      <c r="G145" s="194">
        <f>E145*F145</f>
        <v>0</v>
      </c>
    </row>
    <row r="146" spans="1:7" s="192" customFormat="1">
      <c r="A146" s="191"/>
      <c r="B146" s="191" t="s">
        <v>354</v>
      </c>
      <c r="C146" s="191" t="s">
        <v>357</v>
      </c>
      <c r="D146" s="191"/>
      <c r="E146" s="167"/>
      <c r="F146" s="167"/>
      <c r="G146" s="167">
        <f>SUM(G145)</f>
        <v>0</v>
      </c>
    </row>
    <row r="147" spans="1:7">
      <c r="E147" s="114"/>
    </row>
    <row r="148" spans="1:7">
      <c r="E148" s="114"/>
    </row>
    <row r="149" spans="1:7">
      <c r="E149" s="114"/>
    </row>
    <row r="150" spans="1:7">
      <c r="E150" s="114"/>
    </row>
    <row r="151" spans="1:7">
      <c r="E151" s="114"/>
    </row>
    <row r="152" spans="1:7">
      <c r="E152" s="114"/>
    </row>
    <row r="153" spans="1:7">
      <c r="E153" s="114"/>
    </row>
    <row r="154" spans="1:7">
      <c r="E154" s="114"/>
    </row>
    <row r="155" spans="1:7">
      <c r="E155" s="114"/>
    </row>
    <row r="156" spans="1:7">
      <c r="E156" s="114"/>
    </row>
    <row r="157" spans="1:7">
      <c r="E157" s="114"/>
    </row>
    <row r="158" spans="1:7">
      <c r="E158" s="114"/>
    </row>
    <row r="159" spans="1:7">
      <c r="E159" s="114"/>
    </row>
    <row r="160" spans="1:7">
      <c r="E160" s="114"/>
    </row>
    <row r="161" spans="1:7">
      <c r="E161" s="114"/>
    </row>
    <row r="162" spans="1:7">
      <c r="E162" s="114"/>
    </row>
    <row r="163" spans="1:7">
      <c r="E163" s="114"/>
    </row>
    <row r="164" spans="1:7">
      <c r="E164" s="114"/>
    </row>
    <row r="165" spans="1:7">
      <c r="E165" s="114"/>
    </row>
    <row r="166" spans="1:7">
      <c r="E166" s="114"/>
    </row>
    <row r="167" spans="1:7">
      <c r="A167" s="154"/>
      <c r="B167" s="154"/>
      <c r="C167" s="154"/>
      <c r="D167" s="154"/>
      <c r="E167" s="154"/>
      <c r="F167" s="154"/>
      <c r="G167" s="154"/>
    </row>
    <row r="168" spans="1:7">
      <c r="A168" s="154"/>
      <c r="B168" s="154"/>
      <c r="C168" s="154"/>
      <c r="D168" s="154"/>
      <c r="E168" s="154"/>
      <c r="F168" s="154"/>
      <c r="G168" s="154"/>
    </row>
    <row r="169" spans="1:7">
      <c r="A169" s="154"/>
      <c r="B169" s="154"/>
      <c r="C169" s="154"/>
      <c r="D169" s="154"/>
      <c r="E169" s="154"/>
      <c r="F169" s="154"/>
      <c r="G169" s="154"/>
    </row>
    <row r="170" spans="1:7">
      <c r="A170" s="154"/>
      <c r="B170" s="154"/>
      <c r="C170" s="154"/>
      <c r="D170" s="154"/>
      <c r="E170" s="154"/>
      <c r="F170" s="154"/>
      <c r="G170" s="154"/>
    </row>
    <row r="171" spans="1:7">
      <c r="E171" s="114"/>
    </row>
    <row r="172" spans="1:7">
      <c r="E172" s="114"/>
    </row>
    <row r="173" spans="1:7">
      <c r="E173" s="114"/>
    </row>
    <row r="174" spans="1:7">
      <c r="E174" s="114"/>
    </row>
    <row r="175" spans="1:7">
      <c r="E175" s="114"/>
    </row>
    <row r="176" spans="1:7">
      <c r="E176" s="114"/>
    </row>
    <row r="177" spans="5:5">
      <c r="E177" s="114"/>
    </row>
    <row r="178" spans="5:5">
      <c r="E178" s="114"/>
    </row>
    <row r="179" spans="5:5">
      <c r="E179" s="114"/>
    </row>
    <row r="180" spans="5:5">
      <c r="E180" s="114"/>
    </row>
    <row r="181" spans="5:5">
      <c r="E181" s="114"/>
    </row>
    <row r="182" spans="5:5">
      <c r="E182" s="114"/>
    </row>
    <row r="183" spans="5:5">
      <c r="E183" s="114"/>
    </row>
    <row r="184" spans="5:5">
      <c r="E184" s="114"/>
    </row>
    <row r="185" spans="5:5">
      <c r="E185" s="114"/>
    </row>
    <row r="186" spans="5:5">
      <c r="E186" s="114"/>
    </row>
    <row r="187" spans="5:5">
      <c r="E187" s="114"/>
    </row>
    <row r="188" spans="5:5">
      <c r="E188" s="114"/>
    </row>
    <row r="189" spans="5:5">
      <c r="E189" s="114"/>
    </row>
    <row r="190" spans="5:5">
      <c r="E190" s="114"/>
    </row>
    <row r="191" spans="5:5">
      <c r="E191" s="114"/>
    </row>
    <row r="192" spans="5:5">
      <c r="E192" s="114"/>
    </row>
    <row r="193" spans="1:7">
      <c r="E193" s="114"/>
    </row>
    <row r="194" spans="1:7">
      <c r="E194" s="114"/>
    </row>
    <row r="195" spans="1:7">
      <c r="E195" s="114"/>
    </row>
    <row r="196" spans="1:7">
      <c r="E196" s="114"/>
    </row>
    <row r="197" spans="1:7">
      <c r="E197" s="114"/>
    </row>
    <row r="198" spans="1:7">
      <c r="E198" s="114"/>
    </row>
    <row r="199" spans="1:7">
      <c r="E199" s="114"/>
    </row>
    <row r="200" spans="1:7">
      <c r="E200" s="114"/>
    </row>
    <row r="201" spans="1:7">
      <c r="E201" s="114"/>
    </row>
    <row r="202" spans="1:7">
      <c r="A202" s="155"/>
      <c r="B202" s="155"/>
    </row>
    <row r="203" spans="1:7">
      <c r="A203" s="154"/>
      <c r="B203" s="154"/>
      <c r="C203" s="157"/>
      <c r="D203" s="157"/>
      <c r="E203" s="158"/>
      <c r="F203" s="157"/>
      <c r="G203" s="159"/>
    </row>
    <row r="204" spans="1:7">
      <c r="A204" s="160"/>
      <c r="B204" s="160"/>
      <c r="C204" s="154"/>
      <c r="D204" s="154"/>
      <c r="E204" s="161"/>
      <c r="F204" s="154"/>
      <c r="G204" s="154"/>
    </row>
    <row r="205" spans="1:7">
      <c r="A205" s="154"/>
      <c r="B205" s="154"/>
      <c r="C205" s="154"/>
      <c r="D205" s="154"/>
      <c r="E205" s="161"/>
      <c r="F205" s="154"/>
      <c r="G205" s="154"/>
    </row>
    <row r="206" spans="1:7">
      <c r="A206" s="154"/>
      <c r="B206" s="154"/>
      <c r="C206" s="154"/>
      <c r="D206" s="154"/>
      <c r="E206" s="161"/>
      <c r="F206" s="154"/>
      <c r="G206" s="154"/>
    </row>
    <row r="207" spans="1:7">
      <c r="A207" s="154"/>
      <c r="B207" s="154"/>
      <c r="C207" s="154"/>
      <c r="D207" s="154"/>
      <c r="E207" s="161"/>
      <c r="F207" s="154"/>
      <c r="G207" s="154"/>
    </row>
    <row r="208" spans="1:7">
      <c r="A208" s="154"/>
      <c r="B208" s="154"/>
      <c r="C208" s="154"/>
      <c r="D208" s="154"/>
      <c r="E208" s="161"/>
      <c r="F208" s="154"/>
      <c r="G208" s="154"/>
    </row>
    <row r="209" spans="1:7">
      <c r="A209" s="154"/>
      <c r="B209" s="154"/>
      <c r="C209" s="154"/>
      <c r="D209" s="154"/>
      <c r="E209" s="161"/>
      <c r="F209" s="154"/>
      <c r="G209" s="154"/>
    </row>
    <row r="210" spans="1:7">
      <c r="A210" s="154"/>
      <c r="B210" s="154"/>
      <c r="C210" s="154"/>
      <c r="D210" s="154"/>
      <c r="E210" s="161"/>
      <c r="F210" s="154"/>
      <c r="G210" s="154"/>
    </row>
    <row r="211" spans="1:7">
      <c r="A211" s="154"/>
      <c r="B211" s="154"/>
      <c r="C211" s="154"/>
      <c r="D211" s="154"/>
      <c r="E211" s="161"/>
      <c r="F211" s="154"/>
      <c r="G211" s="154"/>
    </row>
    <row r="212" spans="1:7">
      <c r="A212" s="154"/>
      <c r="B212" s="154"/>
      <c r="C212" s="154"/>
      <c r="D212" s="154"/>
      <c r="E212" s="161"/>
      <c r="F212" s="154"/>
      <c r="G212" s="154"/>
    </row>
    <row r="213" spans="1:7">
      <c r="A213" s="154"/>
      <c r="B213" s="154"/>
      <c r="C213" s="154"/>
      <c r="D213" s="154"/>
      <c r="E213" s="161"/>
      <c r="F213" s="154"/>
      <c r="G213" s="154"/>
    </row>
    <row r="214" spans="1:7">
      <c r="A214" s="154"/>
      <c r="B214" s="154"/>
      <c r="C214" s="154"/>
      <c r="D214" s="154"/>
      <c r="E214" s="161"/>
      <c r="F214" s="154"/>
      <c r="G214" s="154"/>
    </row>
    <row r="215" spans="1:7">
      <c r="A215" s="154"/>
      <c r="B215" s="154"/>
      <c r="C215" s="154"/>
      <c r="D215" s="154"/>
      <c r="E215" s="161"/>
      <c r="F215" s="154"/>
      <c r="G215" s="154"/>
    </row>
    <row r="216" spans="1:7">
      <c r="A216" s="154"/>
      <c r="B216" s="154"/>
      <c r="C216" s="154"/>
      <c r="D216" s="154"/>
      <c r="E216" s="161"/>
      <c r="F216" s="154"/>
      <c r="G21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Z114"/>
  <sheetViews>
    <sheetView showGridLines="0" showZeros="0" view="pageBreakPreview" zoomScaleNormal="100" zoomScaleSheetLayoutView="100" workbookViewId="0">
      <selection activeCell="F8" sqref="F8:F41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48" t="s">
        <v>57</v>
      </c>
      <c r="B1" s="248"/>
      <c r="C1" s="248"/>
      <c r="D1" s="248"/>
      <c r="E1" s="248"/>
      <c r="F1" s="248"/>
      <c r="G1" s="248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49" t="s">
        <v>5</v>
      </c>
      <c r="B3" s="250"/>
      <c r="C3" s="119" t="s">
        <v>527</v>
      </c>
      <c r="D3" s="120"/>
      <c r="E3" s="121"/>
      <c r="F3" s="122">
        <f>[7]Rekapitulace!H1</f>
        <v>0</v>
      </c>
      <c r="G3" s="123"/>
    </row>
    <row r="4" spans="1:104" ht="13.5" thickBot="1">
      <c r="A4" s="251" t="s">
        <v>1</v>
      </c>
      <c r="B4" s="252"/>
      <c r="C4" s="124" t="s">
        <v>294</v>
      </c>
      <c r="D4" s="125"/>
      <c r="E4" s="253"/>
      <c r="F4" s="253"/>
      <c r="G4" s="254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526</v>
      </c>
      <c r="C7" s="136" t="s">
        <v>525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524</v>
      </c>
      <c r="C8" s="144" t="s">
        <v>523</v>
      </c>
      <c r="D8" s="145" t="s">
        <v>125</v>
      </c>
      <c r="E8" s="146">
        <v>1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>
      <c r="A9" s="142">
        <v>2</v>
      </c>
      <c r="B9" s="143" t="s">
        <v>522</v>
      </c>
      <c r="C9" s="144" t="s">
        <v>521</v>
      </c>
      <c r="D9" s="145" t="s">
        <v>104</v>
      </c>
      <c r="E9" s="146">
        <v>4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2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3.8000000000000002E-4</v>
      </c>
    </row>
    <row r="10" spans="1:104">
      <c r="A10" s="142">
        <v>3</v>
      </c>
      <c r="B10" s="143" t="s">
        <v>520</v>
      </c>
      <c r="C10" s="144" t="s">
        <v>519</v>
      </c>
      <c r="D10" s="145" t="s">
        <v>125</v>
      </c>
      <c r="E10" s="146">
        <v>1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2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>
      <c r="A11" s="142">
        <v>4</v>
      </c>
      <c r="B11" s="143" t="s">
        <v>518</v>
      </c>
      <c r="C11" s="144" t="s">
        <v>517</v>
      </c>
      <c r="D11" s="145" t="s">
        <v>104</v>
      </c>
      <c r="E11" s="146">
        <v>4</v>
      </c>
      <c r="F11" s="146"/>
      <c r="G11" s="147">
        <f>E11*F11</f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2</v>
      </c>
      <c r="BA11" s="114">
        <f>IF(AZ11=1,G11,0)</f>
        <v>0</v>
      </c>
      <c r="BB11" s="114">
        <f>IF(AZ11=2,G11,0)</f>
        <v>0</v>
      </c>
      <c r="BC11" s="114">
        <f>IF(AZ11=3,G11,0)</f>
        <v>0</v>
      </c>
      <c r="BD11" s="114">
        <f>IF(AZ11=4,G11,0)</f>
        <v>0</v>
      </c>
      <c r="BE11" s="114">
        <f>IF(AZ11=5,G11,0)</f>
        <v>0</v>
      </c>
      <c r="CZ11" s="114">
        <v>0</v>
      </c>
    </row>
    <row r="12" spans="1:104">
      <c r="A12" s="142">
        <v>5</v>
      </c>
      <c r="B12" s="143" t="s">
        <v>516</v>
      </c>
      <c r="C12" s="144" t="s">
        <v>515</v>
      </c>
      <c r="D12" s="145" t="s">
        <v>54</v>
      </c>
      <c r="E12" s="146">
        <v>1.5</v>
      </c>
      <c r="F12" s="146"/>
      <c r="G12" s="147">
        <f>E12*F12</f>
        <v>0</v>
      </c>
      <c r="O12" s="141">
        <v>2</v>
      </c>
      <c r="AA12" s="114">
        <v>12</v>
      </c>
      <c r="AB12" s="114">
        <v>0</v>
      </c>
      <c r="AC12" s="114">
        <v>5</v>
      </c>
      <c r="AZ12" s="114">
        <v>2</v>
      </c>
      <c r="BA12" s="114">
        <f>IF(AZ12=1,G12,0)</f>
        <v>0</v>
      </c>
      <c r="BB12" s="114">
        <f>IF(AZ12=2,G12,0)</f>
        <v>0</v>
      </c>
      <c r="BC12" s="114">
        <f>IF(AZ12=3,G12,0)</f>
        <v>0</v>
      </c>
      <c r="BD12" s="114">
        <f>IF(AZ12=4,G12,0)</f>
        <v>0</v>
      </c>
      <c r="BE12" s="114">
        <f>IF(AZ12=5,G12,0)</f>
        <v>0</v>
      </c>
      <c r="CZ12" s="114">
        <v>0</v>
      </c>
    </row>
    <row r="13" spans="1:104">
      <c r="A13" s="148"/>
      <c r="B13" s="149" t="s">
        <v>69</v>
      </c>
      <c r="C13" s="150" t="str">
        <f>CONCATENATE(B7," ",C7)</f>
        <v>721 Vnitřní kanalizace</v>
      </c>
      <c r="D13" s="148"/>
      <c r="E13" s="151"/>
      <c r="F13" s="151"/>
      <c r="G13" s="152">
        <f>SUM(G7:G12)</f>
        <v>0</v>
      </c>
      <c r="O13" s="141">
        <v>4</v>
      </c>
      <c r="BA13" s="153">
        <f>SUM(BA7:BA12)</f>
        <v>0</v>
      </c>
      <c r="BB13" s="153">
        <f>SUM(BB7:BB12)</f>
        <v>0</v>
      </c>
      <c r="BC13" s="153">
        <f>SUM(BC7:BC12)</f>
        <v>0</v>
      </c>
      <c r="BD13" s="153">
        <f>SUM(BD7:BD12)</f>
        <v>0</v>
      </c>
      <c r="BE13" s="153">
        <f>SUM(BE7:BE12)</f>
        <v>0</v>
      </c>
    </row>
    <row r="14" spans="1:104">
      <c r="A14" s="134" t="s">
        <v>65</v>
      </c>
      <c r="B14" s="135" t="s">
        <v>514</v>
      </c>
      <c r="C14" s="136" t="s">
        <v>513</v>
      </c>
      <c r="D14" s="137"/>
      <c r="E14" s="138"/>
      <c r="F14" s="138"/>
      <c r="G14" s="139"/>
      <c r="H14" s="140"/>
      <c r="I14" s="140"/>
      <c r="O14" s="141">
        <v>1</v>
      </c>
    </row>
    <row r="15" spans="1:104">
      <c r="A15" s="142">
        <v>6</v>
      </c>
      <c r="B15" s="143" t="s">
        <v>512</v>
      </c>
      <c r="C15" s="144" t="s">
        <v>511</v>
      </c>
      <c r="D15" s="145" t="s">
        <v>125</v>
      </c>
      <c r="E15" s="146">
        <v>1</v>
      </c>
      <c r="F15" s="146"/>
      <c r="G15" s="147">
        <f t="shared" ref="G15:G37" si="0">E15*F15</f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2</v>
      </c>
      <c r="BA15" s="114">
        <f t="shared" ref="BA15:BA37" si="1">IF(AZ15=1,G15,0)</f>
        <v>0</v>
      </c>
      <c r="BB15" s="114">
        <f t="shared" ref="BB15:BB37" si="2">IF(AZ15=2,G15,0)</f>
        <v>0</v>
      </c>
      <c r="BC15" s="114">
        <f t="shared" ref="BC15:BC37" si="3">IF(AZ15=3,G15,0)</f>
        <v>0</v>
      </c>
      <c r="BD15" s="114">
        <f t="shared" ref="BD15:BD37" si="4">IF(AZ15=4,G15,0)</f>
        <v>0</v>
      </c>
      <c r="BE15" s="114">
        <f t="shared" ref="BE15:BE37" si="5">IF(AZ15=5,G15,0)</f>
        <v>0</v>
      </c>
      <c r="CZ15" s="114">
        <v>0</v>
      </c>
    </row>
    <row r="16" spans="1:104">
      <c r="A16" s="142">
        <v>7</v>
      </c>
      <c r="B16" s="143" t="s">
        <v>510</v>
      </c>
      <c r="C16" s="144" t="s">
        <v>509</v>
      </c>
      <c r="D16" s="145" t="s">
        <v>125</v>
      </c>
      <c r="E16" s="146">
        <v>2</v>
      </c>
      <c r="F16" s="146"/>
      <c r="G16" s="147">
        <f t="shared" si="0"/>
        <v>0</v>
      </c>
      <c r="O16" s="141">
        <v>2</v>
      </c>
      <c r="AA16" s="114">
        <v>12</v>
      </c>
      <c r="AB16" s="114">
        <v>1</v>
      </c>
      <c r="AC16" s="114">
        <v>7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42">
        <v>8</v>
      </c>
      <c r="B17" s="143" t="s">
        <v>508</v>
      </c>
      <c r="C17" s="144" t="s">
        <v>507</v>
      </c>
      <c r="D17" s="145" t="s">
        <v>506</v>
      </c>
      <c r="E17" s="146">
        <v>1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1.1639999999999999E-2</v>
      </c>
    </row>
    <row r="18" spans="1:104">
      <c r="A18" s="142">
        <v>9</v>
      </c>
      <c r="B18" s="143" t="s">
        <v>505</v>
      </c>
      <c r="C18" s="144" t="s">
        <v>504</v>
      </c>
      <c r="D18" s="145" t="s">
        <v>99</v>
      </c>
      <c r="E18" s="146">
        <v>1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2.9299999999999999E-3</v>
      </c>
    </row>
    <row r="19" spans="1:104">
      <c r="A19" s="142">
        <v>10</v>
      </c>
      <c r="B19" s="143" t="s">
        <v>503</v>
      </c>
      <c r="C19" s="144" t="s">
        <v>502</v>
      </c>
      <c r="D19" s="145" t="s">
        <v>68</v>
      </c>
      <c r="E19" s="146">
        <v>1</v>
      </c>
      <c r="F19" s="146"/>
      <c r="G19" s="147">
        <f t="shared" si="0"/>
        <v>0</v>
      </c>
      <c r="O19" s="141">
        <v>2</v>
      </c>
      <c r="AA19" s="114">
        <v>12</v>
      </c>
      <c r="AB19" s="114">
        <v>1</v>
      </c>
      <c r="AC19" s="114">
        <v>10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>
      <c r="A20" s="142">
        <v>11</v>
      </c>
      <c r="B20" s="143" t="s">
        <v>501</v>
      </c>
      <c r="C20" s="144" t="s">
        <v>500</v>
      </c>
      <c r="D20" s="145" t="s">
        <v>68</v>
      </c>
      <c r="E20" s="146">
        <v>1</v>
      </c>
      <c r="F20" s="146"/>
      <c r="G20" s="147">
        <f t="shared" si="0"/>
        <v>0</v>
      </c>
      <c r="O20" s="141">
        <v>2</v>
      </c>
      <c r="AA20" s="114">
        <v>12</v>
      </c>
      <c r="AB20" s="114">
        <v>1</v>
      </c>
      <c r="AC20" s="114">
        <v>11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>
      <c r="A21" s="142">
        <v>12</v>
      </c>
      <c r="B21" s="143" t="s">
        <v>499</v>
      </c>
      <c r="C21" s="144" t="s">
        <v>498</v>
      </c>
      <c r="D21" s="145" t="s">
        <v>99</v>
      </c>
      <c r="E21" s="146">
        <v>2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12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5.9999999999999995E-4</v>
      </c>
    </row>
    <row r="22" spans="1:104">
      <c r="A22" s="142">
        <v>13</v>
      </c>
      <c r="B22" s="143" t="s">
        <v>497</v>
      </c>
      <c r="C22" s="144" t="s">
        <v>496</v>
      </c>
      <c r="D22" s="145" t="s">
        <v>99</v>
      </c>
      <c r="E22" s="146">
        <v>3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13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2.97E-3</v>
      </c>
    </row>
    <row r="23" spans="1:104">
      <c r="A23" s="142">
        <v>14</v>
      </c>
      <c r="B23" s="143" t="s">
        <v>495</v>
      </c>
      <c r="C23" s="144" t="s">
        <v>494</v>
      </c>
      <c r="D23" s="145" t="s">
        <v>99</v>
      </c>
      <c r="E23" s="146">
        <v>1</v>
      </c>
      <c r="F23" s="146"/>
      <c r="G23" s="147">
        <f t="shared" si="0"/>
        <v>0</v>
      </c>
      <c r="O23" s="141">
        <v>2</v>
      </c>
      <c r="AA23" s="114">
        <v>12</v>
      </c>
      <c r="AB23" s="114">
        <v>0</v>
      </c>
      <c r="AC23" s="114">
        <v>14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1.5200000000000001E-3</v>
      </c>
    </row>
    <row r="24" spans="1:104">
      <c r="A24" s="142">
        <v>15</v>
      </c>
      <c r="B24" s="143" t="s">
        <v>493</v>
      </c>
      <c r="C24" s="144" t="s">
        <v>492</v>
      </c>
      <c r="D24" s="145" t="s">
        <v>125</v>
      </c>
      <c r="E24" s="146">
        <v>1</v>
      </c>
      <c r="F24" s="146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15</v>
      </c>
      <c r="AZ24" s="114">
        <v>2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0</v>
      </c>
    </row>
    <row r="25" spans="1:104">
      <c r="A25" s="142">
        <v>16</v>
      </c>
      <c r="B25" s="143" t="s">
        <v>491</v>
      </c>
      <c r="C25" s="144" t="s">
        <v>490</v>
      </c>
      <c r="D25" s="145" t="s">
        <v>68</v>
      </c>
      <c r="E25" s="146">
        <v>1</v>
      </c>
      <c r="F25" s="146"/>
      <c r="G25" s="147">
        <f t="shared" si="0"/>
        <v>0</v>
      </c>
      <c r="O25" s="141">
        <v>2</v>
      </c>
      <c r="AA25" s="114">
        <v>12</v>
      </c>
      <c r="AB25" s="114">
        <v>1</v>
      </c>
      <c r="AC25" s="114">
        <v>16</v>
      </c>
      <c r="AZ25" s="114">
        <v>2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0</v>
      </c>
    </row>
    <row r="26" spans="1:104">
      <c r="A26" s="142">
        <v>17</v>
      </c>
      <c r="B26" s="143" t="s">
        <v>489</v>
      </c>
      <c r="C26" s="144" t="s">
        <v>488</v>
      </c>
      <c r="D26" s="145" t="s">
        <v>68</v>
      </c>
      <c r="E26" s="146">
        <v>2</v>
      </c>
      <c r="F26" s="146"/>
      <c r="G26" s="147">
        <f t="shared" si="0"/>
        <v>0</v>
      </c>
      <c r="O26" s="141">
        <v>2</v>
      </c>
      <c r="AA26" s="114">
        <v>12</v>
      </c>
      <c r="AB26" s="114">
        <v>1</v>
      </c>
      <c r="AC26" s="114">
        <v>17</v>
      </c>
      <c r="AZ26" s="114">
        <v>2</v>
      </c>
      <c r="BA26" s="114">
        <f t="shared" si="1"/>
        <v>0</v>
      </c>
      <c r="BB26" s="114">
        <f t="shared" si="2"/>
        <v>0</v>
      </c>
      <c r="BC26" s="114">
        <f t="shared" si="3"/>
        <v>0</v>
      </c>
      <c r="BD26" s="114">
        <f t="shared" si="4"/>
        <v>0</v>
      </c>
      <c r="BE26" s="114">
        <f t="shared" si="5"/>
        <v>0</v>
      </c>
      <c r="CZ26" s="114">
        <v>0</v>
      </c>
    </row>
    <row r="27" spans="1:104">
      <c r="A27" s="142">
        <v>18</v>
      </c>
      <c r="B27" s="143" t="s">
        <v>487</v>
      </c>
      <c r="C27" s="144" t="s">
        <v>486</v>
      </c>
      <c r="D27" s="145" t="s">
        <v>68</v>
      </c>
      <c r="E27" s="146">
        <v>4</v>
      </c>
      <c r="F27" s="146"/>
      <c r="G27" s="147">
        <f t="shared" si="0"/>
        <v>0</v>
      </c>
      <c r="O27" s="141">
        <v>2</v>
      </c>
      <c r="AA27" s="114">
        <v>12</v>
      </c>
      <c r="AB27" s="114">
        <v>1</v>
      </c>
      <c r="AC27" s="114">
        <v>18</v>
      </c>
      <c r="AZ27" s="114">
        <v>2</v>
      </c>
      <c r="BA27" s="114">
        <f t="shared" si="1"/>
        <v>0</v>
      </c>
      <c r="BB27" s="114">
        <f t="shared" si="2"/>
        <v>0</v>
      </c>
      <c r="BC27" s="114">
        <f t="shared" si="3"/>
        <v>0</v>
      </c>
      <c r="BD27" s="114">
        <f t="shared" si="4"/>
        <v>0</v>
      </c>
      <c r="BE27" s="114">
        <f t="shared" si="5"/>
        <v>0</v>
      </c>
      <c r="CZ27" s="114">
        <v>0</v>
      </c>
    </row>
    <row r="28" spans="1:104">
      <c r="A28" s="142">
        <v>19</v>
      </c>
      <c r="B28" s="143" t="s">
        <v>485</v>
      </c>
      <c r="C28" s="144" t="s">
        <v>484</v>
      </c>
      <c r="D28" s="145" t="s">
        <v>68</v>
      </c>
      <c r="E28" s="146">
        <v>1</v>
      </c>
      <c r="F28" s="146"/>
      <c r="G28" s="147">
        <f t="shared" si="0"/>
        <v>0</v>
      </c>
      <c r="O28" s="141">
        <v>2</v>
      </c>
      <c r="AA28" s="114">
        <v>12</v>
      </c>
      <c r="AB28" s="114">
        <v>1</v>
      </c>
      <c r="AC28" s="114">
        <v>19</v>
      </c>
      <c r="AZ28" s="114">
        <v>2</v>
      </c>
      <c r="BA28" s="114">
        <f t="shared" si="1"/>
        <v>0</v>
      </c>
      <c r="BB28" s="114">
        <f t="shared" si="2"/>
        <v>0</v>
      </c>
      <c r="BC28" s="114">
        <f t="shared" si="3"/>
        <v>0</v>
      </c>
      <c r="BD28" s="114">
        <f t="shared" si="4"/>
        <v>0</v>
      </c>
      <c r="BE28" s="114">
        <f t="shared" si="5"/>
        <v>0</v>
      </c>
      <c r="CZ28" s="114">
        <v>0</v>
      </c>
    </row>
    <row r="29" spans="1:104">
      <c r="A29" s="142">
        <v>20</v>
      </c>
      <c r="B29" s="143" t="s">
        <v>483</v>
      </c>
      <c r="C29" s="144" t="s">
        <v>482</v>
      </c>
      <c r="D29" s="145" t="s">
        <v>68</v>
      </c>
      <c r="E29" s="146">
        <v>2</v>
      </c>
      <c r="F29" s="146"/>
      <c r="G29" s="147">
        <f t="shared" si="0"/>
        <v>0</v>
      </c>
      <c r="O29" s="141">
        <v>2</v>
      </c>
      <c r="AA29" s="114">
        <v>12</v>
      </c>
      <c r="AB29" s="114">
        <v>1</v>
      </c>
      <c r="AC29" s="114">
        <v>20</v>
      </c>
      <c r="AZ29" s="114">
        <v>2</v>
      </c>
      <c r="BA29" s="114">
        <f t="shared" si="1"/>
        <v>0</v>
      </c>
      <c r="BB29" s="114">
        <f t="shared" si="2"/>
        <v>0</v>
      </c>
      <c r="BC29" s="114">
        <f t="shared" si="3"/>
        <v>0</v>
      </c>
      <c r="BD29" s="114">
        <f t="shared" si="4"/>
        <v>0</v>
      </c>
      <c r="BE29" s="114">
        <f t="shared" si="5"/>
        <v>0</v>
      </c>
      <c r="CZ29" s="114">
        <v>0</v>
      </c>
    </row>
    <row r="30" spans="1:104">
      <c r="A30" s="142">
        <v>21</v>
      </c>
      <c r="B30" s="143" t="s">
        <v>481</v>
      </c>
      <c r="C30" s="144" t="s">
        <v>480</v>
      </c>
      <c r="D30" s="145" t="s">
        <v>125</v>
      </c>
      <c r="E30" s="146">
        <v>1</v>
      </c>
      <c r="F30" s="146"/>
      <c r="G30" s="147">
        <f t="shared" si="0"/>
        <v>0</v>
      </c>
      <c r="O30" s="141">
        <v>2</v>
      </c>
      <c r="AA30" s="114">
        <v>12</v>
      </c>
      <c r="AB30" s="114">
        <v>0</v>
      </c>
      <c r="AC30" s="114">
        <v>21</v>
      </c>
      <c r="AZ30" s="114">
        <v>2</v>
      </c>
      <c r="BA30" s="114">
        <f t="shared" si="1"/>
        <v>0</v>
      </c>
      <c r="BB30" s="114">
        <f t="shared" si="2"/>
        <v>0</v>
      </c>
      <c r="BC30" s="114">
        <f t="shared" si="3"/>
        <v>0</v>
      </c>
      <c r="BD30" s="114">
        <f t="shared" si="4"/>
        <v>0</v>
      </c>
      <c r="BE30" s="114">
        <f t="shared" si="5"/>
        <v>0</v>
      </c>
      <c r="CZ30" s="114">
        <v>0</v>
      </c>
    </row>
    <row r="31" spans="1:104" ht="22.5">
      <c r="A31" s="142">
        <v>22</v>
      </c>
      <c r="B31" s="143" t="s">
        <v>479</v>
      </c>
      <c r="C31" s="144" t="s">
        <v>478</v>
      </c>
      <c r="D31" s="145" t="s">
        <v>104</v>
      </c>
      <c r="E31" s="146">
        <v>24</v>
      </c>
      <c r="F31" s="146"/>
      <c r="G31" s="147">
        <f t="shared" si="0"/>
        <v>0</v>
      </c>
      <c r="O31" s="141">
        <v>2</v>
      </c>
      <c r="AA31" s="114">
        <v>12</v>
      </c>
      <c r="AB31" s="114">
        <v>0</v>
      </c>
      <c r="AC31" s="114">
        <v>22</v>
      </c>
      <c r="AZ31" s="114">
        <v>2</v>
      </c>
      <c r="BA31" s="114">
        <f t="shared" si="1"/>
        <v>0</v>
      </c>
      <c r="BB31" s="114">
        <f t="shared" si="2"/>
        <v>0</v>
      </c>
      <c r="BC31" s="114">
        <f t="shared" si="3"/>
        <v>0</v>
      </c>
      <c r="BD31" s="114">
        <f t="shared" si="4"/>
        <v>0</v>
      </c>
      <c r="BE31" s="114">
        <f t="shared" si="5"/>
        <v>0</v>
      </c>
      <c r="CZ31" s="114">
        <v>5.3499999999999997E-3</v>
      </c>
    </row>
    <row r="32" spans="1:104">
      <c r="A32" s="142">
        <v>23</v>
      </c>
      <c r="B32" s="143" t="s">
        <v>477</v>
      </c>
      <c r="C32" s="144" t="s">
        <v>476</v>
      </c>
      <c r="D32" s="145" t="s">
        <v>104</v>
      </c>
      <c r="E32" s="146">
        <v>3</v>
      </c>
      <c r="F32" s="146"/>
      <c r="G32" s="147">
        <f t="shared" si="0"/>
        <v>0</v>
      </c>
      <c r="O32" s="141">
        <v>2</v>
      </c>
      <c r="AA32" s="114">
        <v>12</v>
      </c>
      <c r="AB32" s="114">
        <v>0</v>
      </c>
      <c r="AC32" s="114">
        <v>23</v>
      </c>
      <c r="AZ32" s="114">
        <v>2</v>
      </c>
      <c r="BA32" s="114">
        <f t="shared" si="1"/>
        <v>0</v>
      </c>
      <c r="BB32" s="114">
        <f t="shared" si="2"/>
        <v>0</v>
      </c>
      <c r="BC32" s="114">
        <f t="shared" si="3"/>
        <v>0</v>
      </c>
      <c r="BD32" s="114">
        <f t="shared" si="4"/>
        <v>0</v>
      </c>
      <c r="BE32" s="114">
        <f t="shared" si="5"/>
        <v>0</v>
      </c>
      <c r="CZ32" s="114">
        <v>5.1799999999999997E-3</v>
      </c>
    </row>
    <row r="33" spans="1:104">
      <c r="A33" s="142">
        <v>24</v>
      </c>
      <c r="B33" s="143" t="s">
        <v>475</v>
      </c>
      <c r="C33" s="144" t="s">
        <v>474</v>
      </c>
      <c r="D33" s="145" t="s">
        <v>104</v>
      </c>
      <c r="E33" s="146">
        <v>22</v>
      </c>
      <c r="F33" s="146"/>
      <c r="G33" s="147">
        <f t="shared" si="0"/>
        <v>0</v>
      </c>
      <c r="O33" s="141">
        <v>2</v>
      </c>
      <c r="AA33" s="114">
        <v>12</v>
      </c>
      <c r="AB33" s="114">
        <v>1</v>
      </c>
      <c r="AC33" s="114">
        <v>24</v>
      </c>
      <c r="AZ33" s="114">
        <v>2</v>
      </c>
      <c r="BA33" s="114">
        <f t="shared" si="1"/>
        <v>0</v>
      </c>
      <c r="BB33" s="114">
        <f t="shared" si="2"/>
        <v>0</v>
      </c>
      <c r="BC33" s="114">
        <f t="shared" si="3"/>
        <v>0</v>
      </c>
      <c r="BD33" s="114">
        <f t="shared" si="4"/>
        <v>0</v>
      </c>
      <c r="BE33" s="114">
        <f t="shared" si="5"/>
        <v>0</v>
      </c>
      <c r="CZ33" s="114">
        <v>0</v>
      </c>
    </row>
    <row r="34" spans="1:104">
      <c r="A34" s="142">
        <v>25</v>
      </c>
      <c r="B34" s="143" t="s">
        <v>473</v>
      </c>
      <c r="C34" s="144" t="s">
        <v>472</v>
      </c>
      <c r="D34" s="145" t="s">
        <v>104</v>
      </c>
      <c r="E34" s="146">
        <v>3</v>
      </c>
      <c r="F34" s="146"/>
      <c r="G34" s="147">
        <f t="shared" si="0"/>
        <v>0</v>
      </c>
      <c r="O34" s="141">
        <v>2</v>
      </c>
      <c r="AA34" s="114">
        <v>12</v>
      </c>
      <c r="AB34" s="114">
        <v>1</v>
      </c>
      <c r="AC34" s="114">
        <v>25</v>
      </c>
      <c r="AZ34" s="114">
        <v>2</v>
      </c>
      <c r="BA34" s="114">
        <f t="shared" si="1"/>
        <v>0</v>
      </c>
      <c r="BB34" s="114">
        <f t="shared" si="2"/>
        <v>0</v>
      </c>
      <c r="BC34" s="114">
        <f t="shared" si="3"/>
        <v>0</v>
      </c>
      <c r="BD34" s="114">
        <f t="shared" si="4"/>
        <v>0</v>
      </c>
      <c r="BE34" s="114">
        <f t="shared" si="5"/>
        <v>0</v>
      </c>
      <c r="CZ34" s="114">
        <v>0</v>
      </c>
    </row>
    <row r="35" spans="1:104">
      <c r="A35" s="142">
        <v>26</v>
      </c>
      <c r="B35" s="143" t="s">
        <v>471</v>
      </c>
      <c r="C35" s="144" t="s">
        <v>470</v>
      </c>
      <c r="D35" s="145" t="s">
        <v>104</v>
      </c>
      <c r="E35" s="146">
        <v>27</v>
      </c>
      <c r="F35" s="146"/>
      <c r="G35" s="147">
        <f t="shared" si="0"/>
        <v>0</v>
      </c>
      <c r="O35" s="141">
        <v>2</v>
      </c>
      <c r="AA35" s="114">
        <v>12</v>
      </c>
      <c r="AB35" s="114">
        <v>0</v>
      </c>
      <c r="AC35" s="114">
        <v>26</v>
      </c>
      <c r="AZ35" s="114">
        <v>2</v>
      </c>
      <c r="BA35" s="114">
        <f t="shared" si="1"/>
        <v>0</v>
      </c>
      <c r="BB35" s="114">
        <f t="shared" si="2"/>
        <v>0</v>
      </c>
      <c r="BC35" s="114">
        <f t="shared" si="3"/>
        <v>0</v>
      </c>
      <c r="BD35" s="114">
        <f t="shared" si="4"/>
        <v>0</v>
      </c>
      <c r="BE35" s="114">
        <f t="shared" si="5"/>
        <v>0</v>
      </c>
      <c r="CZ35" s="114">
        <v>1.8000000000000001E-4</v>
      </c>
    </row>
    <row r="36" spans="1:104">
      <c r="A36" s="142">
        <v>27</v>
      </c>
      <c r="B36" s="143" t="s">
        <v>469</v>
      </c>
      <c r="C36" s="144" t="s">
        <v>468</v>
      </c>
      <c r="D36" s="145" t="s">
        <v>104</v>
      </c>
      <c r="E36" s="146">
        <v>27</v>
      </c>
      <c r="F36" s="146"/>
      <c r="G36" s="147">
        <f t="shared" si="0"/>
        <v>0</v>
      </c>
      <c r="O36" s="141">
        <v>2</v>
      </c>
      <c r="AA36" s="114">
        <v>12</v>
      </c>
      <c r="AB36" s="114">
        <v>0</v>
      </c>
      <c r="AC36" s="114">
        <v>27</v>
      </c>
      <c r="AZ36" s="114">
        <v>2</v>
      </c>
      <c r="BA36" s="114">
        <f t="shared" si="1"/>
        <v>0</v>
      </c>
      <c r="BB36" s="114">
        <f t="shared" si="2"/>
        <v>0</v>
      </c>
      <c r="BC36" s="114">
        <f t="shared" si="3"/>
        <v>0</v>
      </c>
      <c r="BD36" s="114">
        <f t="shared" si="4"/>
        <v>0</v>
      </c>
      <c r="BE36" s="114">
        <f t="shared" si="5"/>
        <v>0</v>
      </c>
      <c r="CZ36" s="114">
        <v>1.0000000000000001E-5</v>
      </c>
    </row>
    <row r="37" spans="1:104">
      <c r="A37" s="142">
        <v>28</v>
      </c>
      <c r="B37" s="143" t="s">
        <v>467</v>
      </c>
      <c r="C37" s="144" t="s">
        <v>466</v>
      </c>
      <c r="D37" s="145" t="s">
        <v>54</v>
      </c>
      <c r="E37" s="146">
        <v>1.25</v>
      </c>
      <c r="F37" s="146"/>
      <c r="G37" s="147">
        <f t="shared" si="0"/>
        <v>0</v>
      </c>
      <c r="O37" s="141">
        <v>2</v>
      </c>
      <c r="AA37" s="114">
        <v>12</v>
      </c>
      <c r="AB37" s="114">
        <v>0</v>
      </c>
      <c r="AC37" s="114">
        <v>28</v>
      </c>
      <c r="AZ37" s="114">
        <v>2</v>
      </c>
      <c r="BA37" s="114">
        <f t="shared" si="1"/>
        <v>0</v>
      </c>
      <c r="BB37" s="114">
        <f t="shared" si="2"/>
        <v>0</v>
      </c>
      <c r="BC37" s="114">
        <f t="shared" si="3"/>
        <v>0</v>
      </c>
      <c r="BD37" s="114">
        <f t="shared" si="4"/>
        <v>0</v>
      </c>
      <c r="BE37" s="114">
        <f t="shared" si="5"/>
        <v>0</v>
      </c>
      <c r="CZ37" s="114">
        <v>0</v>
      </c>
    </row>
    <row r="38" spans="1:104">
      <c r="A38" s="148"/>
      <c r="B38" s="149" t="s">
        <v>69</v>
      </c>
      <c r="C38" s="150" t="str">
        <f>CONCATENATE(B14," ",C14)</f>
        <v>722 Vnitřní vodovod</v>
      </c>
      <c r="D38" s="148"/>
      <c r="E38" s="151"/>
      <c r="F38" s="151"/>
      <c r="G38" s="152">
        <f>SUM(G14:G37)</f>
        <v>0</v>
      </c>
      <c r="O38" s="141">
        <v>4</v>
      </c>
      <c r="BA38" s="153">
        <f>SUM(BA14:BA37)</f>
        <v>0</v>
      </c>
      <c r="BB38" s="153">
        <f>SUM(BB14:BB37)</f>
        <v>0</v>
      </c>
      <c r="BC38" s="153">
        <f>SUM(BC14:BC37)</f>
        <v>0</v>
      </c>
      <c r="BD38" s="153">
        <f>SUM(BD14:BD37)</f>
        <v>0</v>
      </c>
      <c r="BE38" s="153">
        <f>SUM(BE14:BE37)</f>
        <v>0</v>
      </c>
    </row>
    <row r="39" spans="1:104">
      <c r="A39" s="134" t="s">
        <v>65</v>
      </c>
      <c r="B39" s="135" t="s">
        <v>465</v>
      </c>
      <c r="C39" s="136" t="s">
        <v>464</v>
      </c>
      <c r="D39" s="137"/>
      <c r="E39" s="138"/>
      <c r="F39" s="138"/>
      <c r="G39" s="139"/>
      <c r="H39" s="140"/>
      <c r="I39" s="140"/>
      <c r="O39" s="141">
        <v>1</v>
      </c>
    </row>
    <row r="40" spans="1:104">
      <c r="A40" s="142">
        <v>29</v>
      </c>
      <c r="B40" s="143" t="s">
        <v>463</v>
      </c>
      <c r="C40" s="144" t="s">
        <v>462</v>
      </c>
      <c r="D40" s="145" t="s">
        <v>125</v>
      </c>
      <c r="E40" s="146">
        <v>1</v>
      </c>
      <c r="F40" s="146"/>
      <c r="G40" s="147">
        <f>E40*F40</f>
        <v>0</v>
      </c>
      <c r="O40" s="141">
        <v>2</v>
      </c>
      <c r="AA40" s="114">
        <v>12</v>
      </c>
      <c r="AB40" s="114">
        <v>0</v>
      </c>
      <c r="AC40" s="114">
        <v>29</v>
      </c>
      <c r="AZ40" s="114">
        <v>2</v>
      </c>
      <c r="BA40" s="114">
        <f>IF(AZ40=1,G40,0)</f>
        <v>0</v>
      </c>
      <c r="BB40" s="114">
        <f>IF(AZ40=2,G40,0)</f>
        <v>0</v>
      </c>
      <c r="BC40" s="114">
        <f>IF(AZ40=3,G40,0)</f>
        <v>0</v>
      </c>
      <c r="BD40" s="114">
        <f>IF(AZ40=4,G40,0)</f>
        <v>0</v>
      </c>
      <c r="BE40" s="114">
        <f>IF(AZ40=5,G40,0)</f>
        <v>0</v>
      </c>
      <c r="CZ40" s="114">
        <v>0</v>
      </c>
    </row>
    <row r="41" spans="1:104">
      <c r="A41" s="148"/>
      <c r="B41" s="149" t="s">
        <v>69</v>
      </c>
      <c r="C41" s="150" t="str">
        <f>CONCATENATE(B39," ",C39)</f>
        <v>727 Zednické výpomoce</v>
      </c>
      <c r="D41" s="148"/>
      <c r="E41" s="151"/>
      <c r="F41" s="151"/>
      <c r="G41" s="152">
        <f>SUM(G39:G40)</f>
        <v>0</v>
      </c>
      <c r="O41" s="141">
        <v>4</v>
      </c>
      <c r="BA41" s="153">
        <f>SUM(BA39:BA40)</f>
        <v>0</v>
      </c>
      <c r="BB41" s="153">
        <f>SUM(BB39:BB40)</f>
        <v>0</v>
      </c>
      <c r="BC41" s="153">
        <f>SUM(BC39:BC40)</f>
        <v>0</v>
      </c>
      <c r="BD41" s="153">
        <f>SUM(BD39:BD40)</f>
        <v>0</v>
      </c>
      <c r="BE41" s="153">
        <f>SUM(BE39:BE40)</f>
        <v>0</v>
      </c>
    </row>
    <row r="42" spans="1:104">
      <c r="A42" s="226"/>
      <c r="B42" s="226"/>
      <c r="C42" s="226"/>
      <c r="D42" s="226"/>
      <c r="E42" s="226"/>
      <c r="F42" s="226"/>
      <c r="G42" s="226"/>
    </row>
    <row r="43" spans="1:104" ht="14.25">
      <c r="A43" s="195"/>
      <c r="B43" s="230">
        <v>720</v>
      </c>
      <c r="C43" s="230" t="s">
        <v>532</v>
      </c>
      <c r="D43" s="195"/>
      <c r="E43" s="195"/>
      <c r="F43" s="195"/>
      <c r="G43" s="231">
        <f>G41+G38+G13</f>
        <v>0</v>
      </c>
    </row>
    <row r="44" spans="1:104">
      <c r="E44" s="114"/>
    </row>
    <row r="45" spans="1:104">
      <c r="E45" s="114"/>
    </row>
    <row r="46" spans="1:104">
      <c r="E46" s="114"/>
    </row>
    <row r="47" spans="1:104">
      <c r="E47" s="114"/>
    </row>
    <row r="48" spans="1:104">
      <c r="E48" s="114"/>
    </row>
    <row r="49" spans="5:5">
      <c r="E49" s="114"/>
    </row>
    <row r="50" spans="5:5">
      <c r="E50" s="114"/>
    </row>
    <row r="51" spans="5:5">
      <c r="E51" s="114"/>
    </row>
    <row r="52" spans="5:5">
      <c r="E52" s="114"/>
    </row>
    <row r="53" spans="5:5">
      <c r="E53" s="114"/>
    </row>
    <row r="54" spans="5:5">
      <c r="E54" s="114"/>
    </row>
    <row r="55" spans="5:5">
      <c r="E55" s="114"/>
    </row>
    <row r="56" spans="5:5">
      <c r="E56" s="114"/>
    </row>
    <row r="57" spans="5:5">
      <c r="E57" s="114"/>
    </row>
    <row r="58" spans="5:5">
      <c r="E58" s="114"/>
    </row>
    <row r="59" spans="5:5">
      <c r="E59" s="114"/>
    </row>
    <row r="60" spans="5:5">
      <c r="E60" s="114"/>
    </row>
    <row r="61" spans="5:5">
      <c r="E61" s="114"/>
    </row>
    <row r="62" spans="5:5">
      <c r="E62" s="114"/>
    </row>
    <row r="63" spans="5:5">
      <c r="E63" s="114"/>
    </row>
    <row r="64" spans="5:5">
      <c r="E64" s="114"/>
    </row>
    <row r="65" spans="1:7">
      <c r="A65" s="154"/>
      <c r="B65" s="154"/>
      <c r="C65" s="154"/>
      <c r="D65" s="154"/>
      <c r="E65" s="154"/>
      <c r="F65" s="154"/>
      <c r="G65" s="154"/>
    </row>
    <row r="66" spans="1:7">
      <c r="A66" s="154"/>
      <c r="B66" s="154"/>
      <c r="C66" s="154"/>
      <c r="D66" s="154"/>
      <c r="E66" s="154"/>
      <c r="F66" s="154"/>
      <c r="G66" s="154"/>
    </row>
    <row r="67" spans="1:7">
      <c r="A67" s="154"/>
      <c r="B67" s="154"/>
      <c r="C67" s="154"/>
      <c r="D67" s="154"/>
      <c r="E67" s="154"/>
      <c r="F67" s="154"/>
      <c r="G67" s="154"/>
    </row>
    <row r="68" spans="1:7">
      <c r="A68" s="154"/>
      <c r="B68" s="154"/>
      <c r="C68" s="154"/>
      <c r="D68" s="154"/>
      <c r="E68" s="154"/>
      <c r="F68" s="154"/>
      <c r="G68" s="154"/>
    </row>
    <row r="69" spans="1:7">
      <c r="E69" s="114"/>
    </row>
    <row r="70" spans="1:7">
      <c r="E70" s="114"/>
    </row>
    <row r="71" spans="1:7">
      <c r="E71" s="114"/>
    </row>
    <row r="72" spans="1:7">
      <c r="E72" s="114"/>
    </row>
    <row r="73" spans="1:7">
      <c r="E73" s="114"/>
    </row>
    <row r="74" spans="1:7">
      <c r="E74" s="114"/>
    </row>
    <row r="75" spans="1:7">
      <c r="E75" s="114"/>
    </row>
    <row r="76" spans="1:7">
      <c r="E76" s="114"/>
    </row>
    <row r="77" spans="1:7">
      <c r="E77" s="114"/>
    </row>
    <row r="78" spans="1:7">
      <c r="E78" s="114"/>
    </row>
    <row r="79" spans="1:7">
      <c r="E79" s="114"/>
    </row>
    <row r="80" spans="1:7">
      <c r="E80" s="114"/>
    </row>
    <row r="81" spans="5:5">
      <c r="E81" s="114"/>
    </row>
    <row r="82" spans="5:5">
      <c r="E82" s="114"/>
    </row>
    <row r="83" spans="5:5">
      <c r="E83" s="114"/>
    </row>
    <row r="84" spans="5:5">
      <c r="E84" s="114"/>
    </row>
    <row r="85" spans="5:5">
      <c r="E85" s="114"/>
    </row>
    <row r="86" spans="5:5">
      <c r="E86" s="114"/>
    </row>
    <row r="87" spans="5:5">
      <c r="E87" s="114"/>
    </row>
    <row r="88" spans="5:5">
      <c r="E88" s="114"/>
    </row>
    <row r="89" spans="5:5">
      <c r="E89" s="114"/>
    </row>
    <row r="90" spans="5:5">
      <c r="E90" s="114"/>
    </row>
    <row r="91" spans="5:5">
      <c r="E91" s="114"/>
    </row>
    <row r="92" spans="5:5">
      <c r="E92" s="114"/>
    </row>
    <row r="93" spans="5:5">
      <c r="E93" s="114"/>
    </row>
    <row r="94" spans="5:5">
      <c r="E94" s="114"/>
    </row>
    <row r="95" spans="5:5">
      <c r="E95" s="114"/>
    </row>
    <row r="96" spans="5:5">
      <c r="E96" s="114"/>
    </row>
    <row r="97" spans="1:7">
      <c r="E97" s="114"/>
    </row>
    <row r="98" spans="1:7">
      <c r="E98" s="114"/>
    </row>
    <row r="99" spans="1:7">
      <c r="E99" s="114"/>
    </row>
    <row r="100" spans="1:7">
      <c r="A100" s="155"/>
      <c r="B100" s="155"/>
    </row>
    <row r="101" spans="1:7">
      <c r="A101" s="154"/>
      <c r="B101" s="154"/>
      <c r="C101" s="157"/>
      <c r="D101" s="157"/>
      <c r="E101" s="158"/>
      <c r="F101" s="157"/>
      <c r="G101" s="159"/>
    </row>
    <row r="102" spans="1:7">
      <c r="A102" s="160"/>
      <c r="B102" s="160"/>
      <c r="C102" s="154"/>
      <c r="D102" s="154"/>
      <c r="E102" s="161"/>
      <c r="F102" s="154"/>
      <c r="G102" s="154"/>
    </row>
    <row r="103" spans="1:7">
      <c r="A103" s="154"/>
      <c r="B103" s="154"/>
      <c r="C103" s="154"/>
      <c r="D103" s="154"/>
      <c r="E103" s="161"/>
      <c r="F103" s="154"/>
      <c r="G103" s="154"/>
    </row>
    <row r="104" spans="1:7">
      <c r="A104" s="154"/>
      <c r="B104" s="154"/>
      <c r="C104" s="154"/>
      <c r="D104" s="154"/>
      <c r="E104" s="161"/>
      <c r="F104" s="154"/>
      <c r="G104" s="154"/>
    </row>
    <row r="105" spans="1:7">
      <c r="A105" s="154"/>
      <c r="B105" s="154"/>
      <c r="C105" s="154"/>
      <c r="D105" s="154"/>
      <c r="E105" s="161"/>
      <c r="F105" s="154"/>
      <c r="G105" s="154"/>
    </row>
    <row r="106" spans="1:7">
      <c r="A106" s="154"/>
      <c r="B106" s="154"/>
      <c r="C106" s="154"/>
      <c r="D106" s="154"/>
      <c r="E106" s="161"/>
      <c r="F106" s="154"/>
      <c r="G106" s="154"/>
    </row>
    <row r="107" spans="1:7">
      <c r="A107" s="154"/>
      <c r="B107" s="154"/>
      <c r="C107" s="154"/>
      <c r="D107" s="154"/>
      <c r="E107" s="161"/>
      <c r="F107" s="154"/>
      <c r="G107" s="154"/>
    </row>
    <row r="108" spans="1:7">
      <c r="A108" s="154"/>
      <c r="B108" s="154"/>
      <c r="C108" s="154"/>
      <c r="D108" s="154"/>
      <c r="E108" s="161"/>
      <c r="F108" s="154"/>
      <c r="G108" s="154"/>
    </row>
    <row r="109" spans="1:7">
      <c r="A109" s="154"/>
      <c r="B109" s="154"/>
      <c r="C109" s="154"/>
      <c r="D109" s="154"/>
      <c r="E109" s="161"/>
      <c r="F109" s="154"/>
      <c r="G109" s="154"/>
    </row>
    <row r="110" spans="1:7">
      <c r="A110" s="154"/>
      <c r="B110" s="154"/>
      <c r="C110" s="154"/>
      <c r="D110" s="154"/>
      <c r="E110" s="161"/>
      <c r="F110" s="154"/>
      <c r="G110" s="154"/>
    </row>
    <row r="111" spans="1:7">
      <c r="A111" s="154"/>
      <c r="B111" s="154"/>
      <c r="C111" s="154"/>
      <c r="D111" s="154"/>
      <c r="E111" s="161"/>
      <c r="F111" s="154"/>
      <c r="G111" s="154"/>
    </row>
    <row r="112" spans="1:7">
      <c r="A112" s="154"/>
      <c r="B112" s="154"/>
      <c r="C112" s="154"/>
      <c r="D112" s="154"/>
      <c r="E112" s="161"/>
      <c r="F112" s="154"/>
      <c r="G112" s="154"/>
    </row>
    <row r="113" spans="1:7">
      <c r="A113" s="154"/>
      <c r="B113" s="154"/>
      <c r="C113" s="154"/>
      <c r="D113" s="154"/>
      <c r="E113" s="161"/>
      <c r="F113" s="154"/>
      <c r="G113" s="154"/>
    </row>
    <row r="114" spans="1:7">
      <c r="A114" s="154"/>
      <c r="B114" s="154"/>
      <c r="C114" s="154"/>
      <c r="D114" s="154"/>
      <c r="E114" s="161"/>
      <c r="F114" s="154"/>
      <c r="G114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Z93"/>
  <sheetViews>
    <sheetView showGridLines="0" showZeros="0" view="pageBreakPreview" zoomScaleNormal="100" zoomScaleSheetLayoutView="100" workbookViewId="0">
      <selection activeCell="C9" sqref="C9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48" t="s">
        <v>57</v>
      </c>
      <c r="B1" s="248"/>
      <c r="C1" s="248"/>
      <c r="D1" s="248"/>
      <c r="E1" s="248"/>
      <c r="F1" s="248"/>
      <c r="G1" s="248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49" t="s">
        <v>5</v>
      </c>
      <c r="B3" s="250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51" t="s">
        <v>1</v>
      </c>
      <c r="B4" s="252"/>
      <c r="C4" s="124" t="s">
        <v>294</v>
      </c>
      <c r="D4" s="125"/>
      <c r="E4" s="253"/>
      <c r="F4" s="253"/>
      <c r="G4" s="254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214</v>
      </c>
      <c r="C7" s="136" t="s">
        <v>215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82">
        <v>1</v>
      </c>
      <c r="B8" s="181" t="s">
        <v>216</v>
      </c>
      <c r="C8" s="183" t="s">
        <v>335</v>
      </c>
      <c r="D8" s="168" t="s">
        <v>125</v>
      </c>
      <c r="E8" s="168">
        <v>1</v>
      </c>
      <c r="F8" s="180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82"/>
      <c r="B9" s="181"/>
      <c r="C9" s="184" t="s">
        <v>533</v>
      </c>
      <c r="D9" s="168"/>
      <c r="E9" s="168"/>
      <c r="F9" s="180"/>
      <c r="G9" s="147"/>
      <c r="O9" s="141"/>
    </row>
    <row r="10" spans="1:104">
      <c r="A10" s="177">
        <v>2</v>
      </c>
      <c r="B10" s="174" t="s">
        <v>334</v>
      </c>
      <c r="C10" s="183" t="s">
        <v>355</v>
      </c>
      <c r="D10" s="168" t="s">
        <v>125</v>
      </c>
      <c r="E10" s="168">
        <v>1</v>
      </c>
      <c r="F10" s="175"/>
      <c r="G10" s="147">
        <f t="shared" ref="G10:G46" si="0">E10*F10</f>
        <v>0</v>
      </c>
      <c r="O10" s="141">
        <v>2</v>
      </c>
      <c r="AA10" s="114">
        <v>12</v>
      </c>
      <c r="AB10" s="114">
        <v>0</v>
      </c>
      <c r="AC10" s="114">
        <v>2</v>
      </c>
      <c r="AZ10" s="114">
        <v>1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2.8459999999999999E-2</v>
      </c>
    </row>
    <row r="11" spans="1:104">
      <c r="A11" s="177">
        <v>3</v>
      </c>
      <c r="B11" s="174" t="s">
        <v>333</v>
      </c>
      <c r="C11" s="169" t="s">
        <v>336</v>
      </c>
      <c r="D11" s="168" t="s">
        <v>125</v>
      </c>
      <c r="E11" s="168">
        <v>1</v>
      </c>
      <c r="F11" s="175"/>
      <c r="G11" s="147">
        <f t="shared" si="0"/>
        <v>0</v>
      </c>
      <c r="O11" s="141">
        <v>4</v>
      </c>
      <c r="BA11" s="153">
        <f>SUM(BA7:BA10)</f>
        <v>0</v>
      </c>
      <c r="BB11" s="153">
        <f>SUM(BB7:BB10)</f>
        <v>0</v>
      </c>
      <c r="BC11" s="153">
        <f>SUM(BC7:BC10)</f>
        <v>0</v>
      </c>
      <c r="BD11" s="153">
        <f>SUM(BD7:BD10)</f>
        <v>0</v>
      </c>
      <c r="BE11" s="153">
        <f>SUM(BE7:BE10)</f>
        <v>0</v>
      </c>
    </row>
    <row r="12" spans="1:104">
      <c r="A12" s="177"/>
      <c r="B12" s="174"/>
      <c r="C12" s="169" t="s">
        <v>337</v>
      </c>
      <c r="D12" s="168" t="s">
        <v>125</v>
      </c>
      <c r="E12" s="168">
        <v>2</v>
      </c>
      <c r="F12" s="178"/>
      <c r="G12" s="147">
        <f t="shared" si="0"/>
        <v>0</v>
      </c>
      <c r="H12" s="140"/>
      <c r="I12" s="140"/>
      <c r="O12" s="141">
        <v>1</v>
      </c>
    </row>
    <row r="13" spans="1:104">
      <c r="A13" s="177">
        <v>4</v>
      </c>
      <c r="B13" s="174" t="s">
        <v>349</v>
      </c>
      <c r="C13" s="185" t="s">
        <v>332</v>
      </c>
      <c r="D13" s="168" t="s">
        <v>125</v>
      </c>
      <c r="E13" s="168">
        <v>1</v>
      </c>
      <c r="F13" s="175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3</v>
      </c>
      <c r="AZ13" s="114">
        <v>1</v>
      </c>
      <c r="BA13" s="114">
        <f>IF(AZ13=1,G13,0)</f>
        <v>0</v>
      </c>
      <c r="BB13" s="114">
        <f>IF(AZ13=2,G13,0)</f>
        <v>0</v>
      </c>
      <c r="BC13" s="114">
        <f>IF(AZ13=3,G13,0)</f>
        <v>0</v>
      </c>
      <c r="BD13" s="114">
        <f>IF(AZ13=4,G13,0)</f>
        <v>0</v>
      </c>
      <c r="BE13" s="114">
        <f>IF(AZ13=5,G13,0)</f>
        <v>0</v>
      </c>
      <c r="CZ13" s="114">
        <v>0</v>
      </c>
    </row>
    <row r="14" spans="1:104">
      <c r="A14" s="177"/>
      <c r="B14" s="174"/>
      <c r="C14" s="184" t="s">
        <v>331</v>
      </c>
      <c r="D14" s="168"/>
      <c r="E14" s="168"/>
      <c r="F14" s="175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4</v>
      </c>
      <c r="AZ14" s="114">
        <v>1</v>
      </c>
      <c r="BA14" s="114">
        <f>IF(AZ14=1,G14,0)</f>
        <v>0</v>
      </c>
      <c r="BB14" s="114">
        <f>IF(AZ14=2,G14,0)</f>
        <v>0</v>
      </c>
      <c r="BC14" s="114">
        <f>IF(AZ14=3,G14,0)</f>
        <v>0</v>
      </c>
      <c r="BD14" s="114">
        <f>IF(AZ14=4,G14,0)</f>
        <v>0</v>
      </c>
      <c r="BE14" s="114">
        <f>IF(AZ14=5,G14,0)</f>
        <v>0</v>
      </c>
      <c r="CZ14" s="114">
        <v>0</v>
      </c>
    </row>
    <row r="15" spans="1:104">
      <c r="A15" s="177">
        <v>6</v>
      </c>
      <c r="B15" s="174" t="s">
        <v>350</v>
      </c>
      <c r="C15" s="183" t="s">
        <v>338</v>
      </c>
      <c r="D15" s="168" t="s">
        <v>104</v>
      </c>
      <c r="E15" s="168">
        <v>50</v>
      </c>
      <c r="F15" s="175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5</v>
      </c>
      <c r="AZ15" s="114">
        <v>1</v>
      </c>
      <c r="BA15" s="114">
        <f>IF(AZ15=1,G15,0)</f>
        <v>0</v>
      </c>
      <c r="BB15" s="114">
        <f>IF(AZ15=2,G15,0)</f>
        <v>0</v>
      </c>
      <c r="BC15" s="114">
        <f>IF(AZ15=3,G15,0)</f>
        <v>0</v>
      </c>
      <c r="BD15" s="114">
        <f>IF(AZ15=4,G15,0)</f>
        <v>0</v>
      </c>
      <c r="BE15" s="114">
        <f>IF(AZ15=5,G15,0)</f>
        <v>0</v>
      </c>
      <c r="CZ15" s="114">
        <v>0</v>
      </c>
    </row>
    <row r="16" spans="1:104">
      <c r="A16" s="177">
        <v>7</v>
      </c>
      <c r="B16" s="174" t="s">
        <v>330</v>
      </c>
      <c r="C16" s="184" t="s">
        <v>329</v>
      </c>
      <c r="D16" s="168" t="s">
        <v>68</v>
      </c>
      <c r="E16" s="168">
        <v>10</v>
      </c>
      <c r="F16" s="175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6</v>
      </c>
      <c r="AZ16" s="114">
        <v>1</v>
      </c>
      <c r="BA16" s="114">
        <f>IF(AZ16=1,G16,0)</f>
        <v>0</v>
      </c>
      <c r="BB16" s="114">
        <f>IF(AZ16=2,G16,0)</f>
        <v>0</v>
      </c>
      <c r="BC16" s="114">
        <f>IF(AZ16=3,G16,0)</f>
        <v>0</v>
      </c>
      <c r="BD16" s="114">
        <f>IF(AZ16=4,G16,0)</f>
        <v>0</v>
      </c>
      <c r="BE16" s="114">
        <f>IF(AZ16=5,G16,0)</f>
        <v>0</v>
      </c>
      <c r="CZ16" s="114">
        <v>0</v>
      </c>
    </row>
    <row r="17" spans="1:104">
      <c r="A17" s="177">
        <v>8</v>
      </c>
      <c r="B17" s="174" t="s">
        <v>328</v>
      </c>
      <c r="C17" s="184" t="s">
        <v>327</v>
      </c>
      <c r="D17" s="168" t="s">
        <v>68</v>
      </c>
      <c r="E17" s="168">
        <v>6</v>
      </c>
      <c r="F17" s="175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7</v>
      </c>
      <c r="AZ17" s="114">
        <v>1</v>
      </c>
      <c r="BA17" s="114">
        <f>IF(AZ17=1,G17,0)</f>
        <v>0</v>
      </c>
      <c r="BB17" s="114">
        <f>IF(AZ17=2,G17,0)</f>
        <v>0</v>
      </c>
      <c r="BC17" s="114">
        <f>IF(AZ17=3,G17,0)</f>
        <v>0</v>
      </c>
      <c r="BD17" s="114">
        <f>IF(AZ17=4,G17,0)</f>
        <v>0</v>
      </c>
      <c r="BE17" s="114">
        <f>IF(AZ17=5,G17,0)</f>
        <v>0</v>
      </c>
      <c r="CZ17" s="114">
        <v>0</v>
      </c>
    </row>
    <row r="18" spans="1:104">
      <c r="A18" s="177">
        <v>9</v>
      </c>
      <c r="B18" s="174" t="s">
        <v>351</v>
      </c>
      <c r="C18" s="186" t="s">
        <v>326</v>
      </c>
      <c r="D18" s="168"/>
      <c r="E18" s="168"/>
      <c r="F18" s="175"/>
      <c r="G18" s="147">
        <f t="shared" si="0"/>
        <v>0</v>
      </c>
      <c r="O18" s="141"/>
    </row>
    <row r="19" spans="1:104">
      <c r="A19" s="177">
        <v>10</v>
      </c>
      <c r="B19" s="174" t="s">
        <v>352</v>
      </c>
      <c r="C19" s="186" t="s">
        <v>356</v>
      </c>
      <c r="D19" s="168" t="s">
        <v>125</v>
      </c>
      <c r="E19" s="168">
        <v>1</v>
      </c>
      <c r="F19" s="175"/>
      <c r="G19" s="147">
        <f t="shared" si="0"/>
        <v>0</v>
      </c>
      <c r="O19" s="141">
        <v>2</v>
      </c>
      <c r="AA19" s="114">
        <v>12</v>
      </c>
      <c r="AB19" s="114">
        <v>0</v>
      </c>
      <c r="AC19" s="114">
        <v>8</v>
      </c>
      <c r="AZ19" s="114">
        <v>1</v>
      </c>
      <c r="BA19" s="114">
        <f>IF(AZ19=1,G19,0)</f>
        <v>0</v>
      </c>
      <c r="BB19" s="114">
        <f>IF(AZ19=2,G19,0)</f>
        <v>0</v>
      </c>
      <c r="BC19" s="114">
        <f>IF(AZ19=3,G19,0)</f>
        <v>0</v>
      </c>
      <c r="BD19" s="114">
        <f>IF(AZ19=4,G19,0)</f>
        <v>0</v>
      </c>
      <c r="BE19" s="114">
        <f>IF(AZ19=5,G19,0)</f>
        <v>0</v>
      </c>
      <c r="CZ19" s="114">
        <v>0</v>
      </c>
    </row>
    <row r="20" spans="1:104">
      <c r="A20" s="177">
        <v>11</v>
      </c>
      <c r="B20" s="174" t="s">
        <v>325</v>
      </c>
      <c r="C20" s="179" t="s">
        <v>339</v>
      </c>
      <c r="D20" s="168" t="s">
        <v>68</v>
      </c>
      <c r="E20" s="168">
        <v>1</v>
      </c>
      <c r="F20" s="175"/>
      <c r="G20" s="147">
        <f t="shared" si="0"/>
        <v>0</v>
      </c>
      <c r="O20" s="141"/>
    </row>
    <row r="21" spans="1:104">
      <c r="A21" s="177">
        <v>12</v>
      </c>
      <c r="B21" s="174" t="s">
        <v>322</v>
      </c>
      <c r="C21" s="169" t="s">
        <v>340</v>
      </c>
      <c r="D21" s="168" t="s">
        <v>68</v>
      </c>
      <c r="E21" s="168">
        <v>1</v>
      </c>
      <c r="F21" s="175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9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77">
        <v>13</v>
      </c>
      <c r="B22" s="174" t="s">
        <v>320</v>
      </c>
      <c r="C22" s="169" t="s">
        <v>341</v>
      </c>
      <c r="D22" s="168" t="s">
        <v>68</v>
      </c>
      <c r="E22" s="168">
        <v>1</v>
      </c>
      <c r="F22" s="175"/>
      <c r="G22" s="147">
        <f t="shared" si="0"/>
        <v>0</v>
      </c>
      <c r="O22" s="141">
        <v>4</v>
      </c>
      <c r="BA22" s="153">
        <f>SUM(BA12:BA21)</f>
        <v>0</v>
      </c>
      <c r="BB22" s="153">
        <f>SUM(BB12:BB21)</f>
        <v>0</v>
      </c>
      <c r="BC22" s="153">
        <f>SUM(BC12:BC21)</f>
        <v>0</v>
      </c>
      <c r="BD22" s="153">
        <f>SUM(BD12:BD21)</f>
        <v>0</v>
      </c>
      <c r="BE22" s="153">
        <f>SUM(BE12:BE21)</f>
        <v>0</v>
      </c>
    </row>
    <row r="23" spans="1:104">
      <c r="A23" s="177"/>
      <c r="B23" s="174"/>
      <c r="C23" s="179" t="s">
        <v>342</v>
      </c>
      <c r="D23" s="168"/>
      <c r="E23" s="168"/>
      <c r="F23" s="178"/>
      <c r="G23" s="147">
        <f t="shared" si="0"/>
        <v>0</v>
      </c>
      <c r="H23" s="140"/>
      <c r="I23" s="140"/>
      <c r="O23" s="141">
        <v>1</v>
      </c>
    </row>
    <row r="24" spans="1:104">
      <c r="A24" s="177"/>
      <c r="B24" s="174"/>
      <c r="C24" s="179" t="s">
        <v>324</v>
      </c>
      <c r="D24" s="168"/>
      <c r="E24" s="168"/>
      <c r="F24" s="175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10</v>
      </c>
      <c r="AZ24" s="114">
        <v>1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>
      <c r="A25" s="177">
        <v>14</v>
      </c>
      <c r="B25" s="176" t="s">
        <v>318</v>
      </c>
      <c r="C25" s="179" t="s">
        <v>343</v>
      </c>
      <c r="D25" s="168" t="s">
        <v>68</v>
      </c>
      <c r="E25" s="168">
        <v>1</v>
      </c>
      <c r="F25" s="175"/>
      <c r="G25" s="147">
        <f t="shared" si="0"/>
        <v>0</v>
      </c>
      <c r="O25" s="141">
        <v>4</v>
      </c>
      <c r="BA25" s="153">
        <f>SUM(BA23:BA24)</f>
        <v>0</v>
      </c>
      <c r="BB25" s="153">
        <f>SUM(BB23:BB24)</f>
        <v>0</v>
      </c>
      <c r="BC25" s="153">
        <f>SUM(BC23:BC24)</f>
        <v>0</v>
      </c>
      <c r="BD25" s="153">
        <f>SUM(BD23:BD24)</f>
        <v>0</v>
      </c>
      <c r="BE25" s="153">
        <f>SUM(BE23:BE24)</f>
        <v>0</v>
      </c>
    </row>
    <row r="26" spans="1:104">
      <c r="A26" s="177">
        <v>15</v>
      </c>
      <c r="B26" s="174" t="s">
        <v>317</v>
      </c>
      <c r="C26" s="169" t="s">
        <v>323</v>
      </c>
      <c r="D26" s="168" t="s">
        <v>68</v>
      </c>
      <c r="E26" s="168">
        <v>10</v>
      </c>
      <c r="F26" s="178"/>
      <c r="G26" s="147">
        <f t="shared" si="0"/>
        <v>0</v>
      </c>
      <c r="H26" s="140"/>
      <c r="I26" s="140"/>
      <c r="O26" s="141">
        <v>1</v>
      </c>
    </row>
    <row r="27" spans="1:104">
      <c r="A27" s="177">
        <v>16</v>
      </c>
      <c r="B27" s="174" t="s">
        <v>316</v>
      </c>
      <c r="C27" s="169" t="s">
        <v>321</v>
      </c>
      <c r="D27" s="168" t="s">
        <v>68</v>
      </c>
      <c r="E27" s="168">
        <v>6</v>
      </c>
      <c r="F27" s="175"/>
      <c r="G27" s="147">
        <f t="shared" si="0"/>
        <v>0</v>
      </c>
      <c r="O27" s="141">
        <v>2</v>
      </c>
      <c r="AA27" s="114">
        <v>12</v>
      </c>
      <c r="AB27" s="114">
        <v>0</v>
      </c>
      <c r="AC27" s="114">
        <v>11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>
      <c r="A28" s="177">
        <v>17</v>
      </c>
      <c r="B28" s="174" t="s">
        <v>314</v>
      </c>
      <c r="C28" s="169" t="s">
        <v>319</v>
      </c>
      <c r="D28" s="168" t="s">
        <v>68</v>
      </c>
      <c r="E28" s="168">
        <v>3</v>
      </c>
      <c r="F28" s="175"/>
      <c r="G28" s="147">
        <f t="shared" si="0"/>
        <v>0</v>
      </c>
      <c r="O28" s="141">
        <v>2</v>
      </c>
      <c r="AA28" s="114">
        <v>12</v>
      </c>
      <c r="AB28" s="114">
        <v>0</v>
      </c>
      <c r="AC28" s="114">
        <v>12</v>
      </c>
      <c r="AZ28" s="114">
        <v>2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</v>
      </c>
    </row>
    <row r="29" spans="1:104">
      <c r="A29" s="177">
        <v>18</v>
      </c>
      <c r="B29" s="174" t="s">
        <v>313</v>
      </c>
      <c r="C29" s="169" t="s">
        <v>310</v>
      </c>
      <c r="D29" s="168" t="s">
        <v>68</v>
      </c>
      <c r="E29" s="168">
        <v>9</v>
      </c>
      <c r="F29" s="175"/>
      <c r="G29" s="147">
        <f t="shared" si="0"/>
        <v>0</v>
      </c>
      <c r="O29" s="141">
        <v>2</v>
      </c>
      <c r="AA29" s="114">
        <v>12</v>
      </c>
      <c r="AB29" s="114">
        <v>0</v>
      </c>
      <c r="AC29" s="114">
        <v>13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</v>
      </c>
    </row>
    <row r="30" spans="1:104">
      <c r="A30" s="177">
        <v>19</v>
      </c>
      <c r="B30" s="176" t="s">
        <v>311</v>
      </c>
      <c r="C30" s="169" t="s">
        <v>344</v>
      </c>
      <c r="D30" s="168" t="s">
        <v>68</v>
      </c>
      <c r="E30" s="168">
        <v>2</v>
      </c>
      <c r="F30" s="175"/>
      <c r="G30" s="147">
        <f t="shared" si="0"/>
        <v>0</v>
      </c>
      <c r="O30" s="141">
        <v>4</v>
      </c>
      <c r="BA30" s="153">
        <f>SUM(BA26:BA29)</f>
        <v>0</v>
      </c>
      <c r="BB30" s="153">
        <f>SUM(BB26:BB29)</f>
        <v>0</v>
      </c>
      <c r="BC30" s="153">
        <f>SUM(BC26:BC29)</f>
        <v>0</v>
      </c>
      <c r="BD30" s="153">
        <f>SUM(BD26:BD29)</f>
        <v>0</v>
      </c>
      <c r="BE30" s="153">
        <f>SUM(BE26:BE29)</f>
        <v>0</v>
      </c>
    </row>
    <row r="31" spans="1:104">
      <c r="A31" s="177">
        <v>20</v>
      </c>
      <c r="B31" s="174" t="s">
        <v>309</v>
      </c>
      <c r="C31" s="169" t="s">
        <v>345</v>
      </c>
      <c r="D31" s="168" t="s">
        <v>68</v>
      </c>
      <c r="E31" s="168">
        <v>1</v>
      </c>
      <c r="F31" s="178"/>
      <c r="G31" s="147">
        <f t="shared" si="0"/>
        <v>0</v>
      </c>
      <c r="H31" s="140"/>
      <c r="I31" s="140"/>
      <c r="O31" s="141">
        <v>1</v>
      </c>
    </row>
    <row r="32" spans="1:104">
      <c r="A32" s="177">
        <v>21</v>
      </c>
      <c r="B32" s="174" t="s">
        <v>307</v>
      </c>
      <c r="C32" s="169" t="s">
        <v>310</v>
      </c>
      <c r="D32" s="168" t="s">
        <v>68</v>
      </c>
      <c r="E32" s="168">
        <v>2</v>
      </c>
      <c r="F32" s="175"/>
      <c r="G32" s="147">
        <f t="shared" si="0"/>
        <v>0</v>
      </c>
      <c r="O32" s="141">
        <v>2</v>
      </c>
      <c r="AA32" s="114">
        <v>12</v>
      </c>
      <c r="AB32" s="114">
        <v>0</v>
      </c>
      <c r="AC32" s="114">
        <v>14</v>
      </c>
      <c r="AZ32" s="114">
        <v>2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1.47E-3</v>
      </c>
    </row>
    <row r="33" spans="1:104">
      <c r="A33" s="177">
        <v>22</v>
      </c>
      <c r="B33" s="174" t="s">
        <v>305</v>
      </c>
      <c r="C33" s="169" t="s">
        <v>315</v>
      </c>
      <c r="D33" s="168" t="s">
        <v>68</v>
      </c>
      <c r="E33" s="168">
        <v>1</v>
      </c>
      <c r="F33" s="175"/>
      <c r="G33" s="147">
        <f t="shared" si="0"/>
        <v>0</v>
      </c>
      <c r="O33" s="141">
        <v>2</v>
      </c>
      <c r="AA33" s="114">
        <v>12</v>
      </c>
      <c r="AB33" s="114">
        <v>0</v>
      </c>
      <c r="AC33" s="114">
        <v>15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</v>
      </c>
    </row>
    <row r="34" spans="1:104">
      <c r="A34" s="177">
        <v>23</v>
      </c>
      <c r="B34" s="176" t="s">
        <v>303</v>
      </c>
      <c r="C34" s="169" t="s">
        <v>310</v>
      </c>
      <c r="D34" s="168" t="s">
        <v>68</v>
      </c>
      <c r="E34" s="168">
        <v>3</v>
      </c>
      <c r="F34" s="175"/>
      <c r="G34" s="147">
        <f t="shared" si="0"/>
        <v>0</v>
      </c>
      <c r="O34" s="141">
        <v>4</v>
      </c>
      <c r="BA34" s="153">
        <f>SUM(BA31:BA33)</f>
        <v>0</v>
      </c>
      <c r="BB34" s="153">
        <f>SUM(BB31:BB33)</f>
        <v>0</v>
      </c>
      <c r="BC34" s="153">
        <f>SUM(BC31:BC33)</f>
        <v>0</v>
      </c>
      <c r="BD34" s="153">
        <f>SUM(BD31:BD33)</f>
        <v>0</v>
      </c>
      <c r="BE34" s="153">
        <f>SUM(BE31:BE33)</f>
        <v>0</v>
      </c>
    </row>
    <row r="35" spans="1:104">
      <c r="A35" s="177">
        <v>24</v>
      </c>
      <c r="B35" s="174" t="s">
        <v>301</v>
      </c>
      <c r="C35" s="179" t="s">
        <v>312</v>
      </c>
      <c r="D35" s="168" t="s">
        <v>68</v>
      </c>
      <c r="E35" s="168">
        <v>1</v>
      </c>
      <c r="F35" s="173"/>
      <c r="G35" s="147">
        <f t="shared" si="0"/>
        <v>0</v>
      </c>
      <c r="H35" s="140"/>
      <c r="I35" s="140"/>
      <c r="O35" s="141">
        <v>1</v>
      </c>
    </row>
    <row r="36" spans="1:104">
      <c r="A36" s="189">
        <v>25</v>
      </c>
      <c r="B36" s="170">
        <v>734115</v>
      </c>
      <c r="C36" s="169" t="s">
        <v>310</v>
      </c>
      <c r="D36" s="168" t="s">
        <v>68</v>
      </c>
      <c r="E36" s="168">
        <v>3</v>
      </c>
      <c r="F36" s="171"/>
      <c r="G36" s="147">
        <f t="shared" si="0"/>
        <v>0</v>
      </c>
    </row>
    <row r="37" spans="1:104">
      <c r="A37" s="189">
        <v>26</v>
      </c>
      <c r="B37" s="170">
        <v>734116</v>
      </c>
      <c r="C37" s="169" t="s">
        <v>308</v>
      </c>
      <c r="D37" s="168" t="s">
        <v>68</v>
      </c>
      <c r="E37" s="168">
        <v>1</v>
      </c>
      <c r="F37" s="171"/>
      <c r="G37" s="147">
        <f t="shared" si="0"/>
        <v>0</v>
      </c>
    </row>
    <row r="38" spans="1:104">
      <c r="A38" s="189">
        <v>27</v>
      </c>
      <c r="B38" s="170">
        <v>734117</v>
      </c>
      <c r="C38" s="169" t="s">
        <v>306</v>
      </c>
      <c r="D38" s="168" t="s">
        <v>68</v>
      </c>
      <c r="E38" s="168">
        <v>7</v>
      </c>
      <c r="F38" s="171"/>
      <c r="G38" s="147">
        <f t="shared" si="0"/>
        <v>0</v>
      </c>
    </row>
    <row r="39" spans="1:104">
      <c r="A39" s="189">
        <v>28</v>
      </c>
      <c r="B39" s="170">
        <v>734118</v>
      </c>
      <c r="C39" s="169" t="s">
        <v>304</v>
      </c>
      <c r="D39" s="168" t="s">
        <v>68</v>
      </c>
      <c r="E39" s="168">
        <v>1</v>
      </c>
      <c r="F39" s="171"/>
      <c r="G39" s="147">
        <f t="shared" si="0"/>
        <v>0</v>
      </c>
    </row>
    <row r="40" spans="1:104">
      <c r="A40" s="189">
        <v>29</v>
      </c>
      <c r="B40" s="170">
        <v>734119</v>
      </c>
      <c r="C40" s="169" t="s">
        <v>302</v>
      </c>
      <c r="D40" s="168"/>
      <c r="E40" s="168"/>
      <c r="F40" s="193"/>
      <c r="G40" s="147">
        <f t="shared" si="0"/>
        <v>0</v>
      </c>
    </row>
    <row r="41" spans="1:104">
      <c r="A41" s="190">
        <v>30</v>
      </c>
      <c r="B41" s="174" t="s">
        <v>353</v>
      </c>
      <c r="C41" s="184" t="s">
        <v>346</v>
      </c>
      <c r="D41" s="168" t="s">
        <v>104</v>
      </c>
      <c r="E41" s="168">
        <v>46</v>
      </c>
      <c r="F41" s="187"/>
      <c r="G41" s="147">
        <f t="shared" si="0"/>
        <v>0</v>
      </c>
    </row>
    <row r="42" spans="1:104">
      <c r="A42" s="189">
        <v>31</v>
      </c>
      <c r="B42" s="188">
        <v>783102</v>
      </c>
      <c r="C42" s="169" t="s">
        <v>347</v>
      </c>
      <c r="D42" s="168" t="s">
        <v>104</v>
      </c>
      <c r="E42" s="168">
        <v>4</v>
      </c>
      <c r="F42" s="194"/>
      <c r="G42" s="147">
        <f t="shared" si="0"/>
        <v>0</v>
      </c>
    </row>
    <row r="43" spans="1:104">
      <c r="A43" s="189">
        <v>32</v>
      </c>
      <c r="B43" s="188">
        <v>713441</v>
      </c>
      <c r="C43" s="169" t="s">
        <v>348</v>
      </c>
      <c r="D43" s="168" t="s">
        <v>104</v>
      </c>
      <c r="E43" s="168">
        <v>46</v>
      </c>
      <c r="F43" s="194"/>
      <c r="G43" s="147">
        <f t="shared" si="0"/>
        <v>0</v>
      </c>
    </row>
    <row r="44" spans="1:104">
      <c r="A44" s="189">
        <v>33</v>
      </c>
      <c r="B44" s="188">
        <v>733106</v>
      </c>
      <c r="C44" s="169" t="s">
        <v>300</v>
      </c>
      <c r="D44" s="172" t="s">
        <v>125</v>
      </c>
      <c r="E44" s="168">
        <v>1</v>
      </c>
      <c r="F44" s="194"/>
      <c r="G44" s="147">
        <f t="shared" si="0"/>
        <v>0</v>
      </c>
    </row>
    <row r="45" spans="1:104">
      <c r="A45" s="189">
        <v>34</v>
      </c>
      <c r="B45" s="188">
        <v>733107</v>
      </c>
      <c r="C45" s="169" t="s">
        <v>299</v>
      </c>
      <c r="D45" s="168" t="s">
        <v>125</v>
      </c>
      <c r="E45" s="168">
        <v>1</v>
      </c>
      <c r="F45" s="194"/>
      <c r="G45" s="147">
        <f t="shared" si="0"/>
        <v>0</v>
      </c>
    </row>
    <row r="46" spans="1:104">
      <c r="A46" s="189">
        <v>35</v>
      </c>
      <c r="B46" s="188">
        <v>727101</v>
      </c>
      <c r="C46" s="169" t="s">
        <v>298</v>
      </c>
      <c r="D46" s="168" t="s">
        <v>125</v>
      </c>
      <c r="E46" s="168">
        <v>1</v>
      </c>
      <c r="F46" s="194"/>
      <c r="G46" s="147">
        <f t="shared" si="0"/>
        <v>0</v>
      </c>
    </row>
    <row r="47" spans="1:104" s="192" customFormat="1">
      <c r="A47" s="191"/>
      <c r="B47" s="191" t="s">
        <v>354</v>
      </c>
      <c r="C47" s="191" t="s">
        <v>297</v>
      </c>
      <c r="D47" s="191"/>
      <c r="E47" s="191"/>
      <c r="F47" s="191"/>
      <c r="G47" s="167">
        <f>SUM(G8:G46)</f>
        <v>0</v>
      </c>
    </row>
    <row r="48" spans="1:104">
      <c r="E48" s="114"/>
    </row>
    <row r="49" spans="5:5">
      <c r="E49" s="114"/>
    </row>
    <row r="50" spans="5:5">
      <c r="E50" s="114"/>
    </row>
    <row r="51" spans="5:5">
      <c r="E51" s="114"/>
    </row>
    <row r="52" spans="5:5">
      <c r="E52" s="114"/>
    </row>
    <row r="53" spans="5:5">
      <c r="E53" s="114"/>
    </row>
    <row r="54" spans="5:5">
      <c r="E54" s="114"/>
    </row>
    <row r="55" spans="5:5">
      <c r="E55" s="114"/>
    </row>
    <row r="56" spans="5:5">
      <c r="E56" s="114"/>
    </row>
    <row r="57" spans="5:5">
      <c r="E57" s="114"/>
    </row>
    <row r="58" spans="5:5">
      <c r="E58" s="114"/>
    </row>
    <row r="59" spans="5:5">
      <c r="E59" s="114"/>
    </row>
    <row r="60" spans="5:5">
      <c r="E60" s="114"/>
    </row>
    <row r="61" spans="5:5">
      <c r="E61" s="114"/>
    </row>
    <row r="62" spans="5:5">
      <c r="E62" s="114"/>
    </row>
    <row r="63" spans="5:5">
      <c r="E63" s="114"/>
    </row>
    <row r="64" spans="5:5">
      <c r="E64" s="114"/>
    </row>
    <row r="65" spans="1:7">
      <c r="E65" s="114"/>
    </row>
    <row r="66" spans="1:7">
      <c r="E66" s="114"/>
    </row>
    <row r="67" spans="1:7">
      <c r="E67" s="114"/>
    </row>
    <row r="68" spans="1:7">
      <c r="E68" s="114"/>
    </row>
    <row r="69" spans="1:7">
      <c r="E69" s="114"/>
    </row>
    <row r="70" spans="1:7">
      <c r="E70" s="114"/>
    </row>
    <row r="71" spans="1:7">
      <c r="E71" s="114"/>
    </row>
    <row r="72" spans="1:7">
      <c r="E72" s="114"/>
    </row>
    <row r="73" spans="1:7">
      <c r="E73" s="114"/>
    </row>
    <row r="74" spans="1:7">
      <c r="E74" s="114"/>
    </row>
    <row r="75" spans="1:7">
      <c r="E75" s="114"/>
    </row>
    <row r="76" spans="1:7">
      <c r="E76" s="114"/>
    </row>
    <row r="77" spans="1:7">
      <c r="E77" s="114"/>
    </row>
    <row r="78" spans="1:7">
      <c r="E78" s="114"/>
    </row>
    <row r="79" spans="1:7">
      <c r="A79" s="155"/>
      <c r="B79" s="155"/>
    </row>
    <row r="80" spans="1:7">
      <c r="A80" s="154"/>
      <c r="B80" s="154"/>
      <c r="C80" s="157"/>
      <c r="D80" s="157"/>
      <c r="E80" s="158"/>
      <c r="F80" s="157"/>
      <c r="G80" s="159"/>
    </row>
    <row r="81" spans="1:7">
      <c r="A81" s="160"/>
      <c r="B81" s="160"/>
      <c r="C81" s="154"/>
      <c r="D81" s="154"/>
      <c r="E81" s="161"/>
      <c r="F81" s="154"/>
      <c r="G81" s="154"/>
    </row>
    <row r="82" spans="1:7">
      <c r="A82" s="154"/>
      <c r="B82" s="154"/>
      <c r="C82" s="154"/>
      <c r="D82" s="154"/>
      <c r="E82" s="161"/>
      <c r="F82" s="154"/>
      <c r="G82" s="154"/>
    </row>
    <row r="83" spans="1:7">
      <c r="A83" s="154"/>
      <c r="B83" s="154"/>
      <c r="C83" s="154"/>
      <c r="D83" s="154"/>
      <c r="E83" s="161"/>
      <c r="F83" s="154"/>
      <c r="G83" s="154"/>
    </row>
    <row r="84" spans="1:7">
      <c r="A84" s="154"/>
      <c r="B84" s="154"/>
      <c r="C84" s="154"/>
      <c r="D84" s="154"/>
      <c r="E84" s="161"/>
      <c r="F84" s="154"/>
      <c r="G84" s="154"/>
    </row>
    <row r="85" spans="1:7">
      <c r="A85" s="154"/>
      <c r="B85" s="154"/>
      <c r="C85" s="154"/>
      <c r="D85" s="154"/>
      <c r="E85" s="161"/>
      <c r="F85" s="154"/>
      <c r="G85" s="154"/>
    </row>
    <row r="86" spans="1:7">
      <c r="A86" s="154"/>
      <c r="B86" s="154"/>
      <c r="C86" s="154"/>
      <c r="D86" s="154"/>
      <c r="E86" s="161"/>
      <c r="F86" s="154"/>
      <c r="G86" s="154"/>
    </row>
    <row r="87" spans="1:7">
      <c r="A87" s="154"/>
      <c r="B87" s="154"/>
      <c r="C87" s="154"/>
      <c r="D87" s="154"/>
      <c r="E87" s="161"/>
      <c r="F87" s="154"/>
      <c r="G87" s="154"/>
    </row>
    <row r="88" spans="1:7">
      <c r="A88" s="154"/>
      <c r="B88" s="154"/>
      <c r="C88" s="154"/>
      <c r="D88" s="154"/>
      <c r="E88" s="161"/>
      <c r="F88" s="154"/>
      <c r="G88" s="154"/>
    </row>
    <row r="89" spans="1:7">
      <c r="A89" s="154"/>
      <c r="B89" s="154"/>
      <c r="C89" s="154"/>
      <c r="D89" s="154"/>
      <c r="E89" s="161"/>
      <c r="F89" s="154"/>
      <c r="G89" s="154"/>
    </row>
    <row r="90" spans="1:7">
      <c r="A90" s="154"/>
      <c r="B90" s="154"/>
      <c r="C90" s="154"/>
      <c r="D90" s="154"/>
      <c r="E90" s="161"/>
      <c r="F90" s="154"/>
      <c r="G90" s="154"/>
    </row>
    <row r="91" spans="1:7">
      <c r="A91" s="154"/>
      <c r="B91" s="154"/>
      <c r="C91" s="154"/>
      <c r="D91" s="154"/>
      <c r="E91" s="161"/>
      <c r="F91" s="154"/>
      <c r="G91" s="154"/>
    </row>
    <row r="92" spans="1:7">
      <c r="A92" s="154"/>
      <c r="B92" s="154"/>
      <c r="C92" s="154"/>
      <c r="D92" s="154"/>
      <c r="E92" s="161"/>
      <c r="F92" s="154"/>
      <c r="G92" s="154"/>
    </row>
    <row r="93" spans="1:7">
      <c r="A93" s="154"/>
      <c r="B93" s="154"/>
      <c r="C93" s="154"/>
      <c r="D93" s="154"/>
      <c r="E93" s="161"/>
      <c r="F93" s="154"/>
      <c r="G93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CZ64"/>
  <sheetViews>
    <sheetView showGridLines="0" showZeros="0" view="pageBreakPreview" zoomScaleNormal="100" zoomScaleSheetLayoutView="100" workbookViewId="0">
      <selection activeCell="N19" sqref="N19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48" t="s">
        <v>57</v>
      </c>
      <c r="B1" s="248"/>
      <c r="C1" s="248"/>
      <c r="D1" s="248"/>
      <c r="E1" s="248"/>
      <c r="F1" s="248"/>
      <c r="G1" s="248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49" t="s">
        <v>5</v>
      </c>
      <c r="B3" s="250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51" t="s">
        <v>1</v>
      </c>
      <c r="B4" s="252"/>
      <c r="C4" s="124" t="s">
        <v>294</v>
      </c>
      <c r="D4" s="125"/>
      <c r="E4" s="253"/>
      <c r="F4" s="253"/>
      <c r="G4" s="254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441</v>
      </c>
      <c r="C7" s="214" t="s">
        <v>440</v>
      </c>
      <c r="D7" s="217"/>
      <c r="E7" s="218"/>
      <c r="F7" s="138"/>
      <c r="G7" s="139"/>
      <c r="H7" s="140"/>
      <c r="I7" s="140"/>
      <c r="O7" s="141">
        <v>1</v>
      </c>
    </row>
    <row r="8" spans="1:104">
      <c r="A8" s="182">
        <v>1</v>
      </c>
      <c r="B8" s="212" t="s">
        <v>439</v>
      </c>
      <c r="C8" s="222" t="s">
        <v>442</v>
      </c>
      <c r="D8" s="204" t="s">
        <v>68</v>
      </c>
      <c r="E8" s="203">
        <v>5</v>
      </c>
      <c r="F8" s="223"/>
      <c r="G8" s="147">
        <f t="shared" ref="G8:G27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82">
        <v>2</v>
      </c>
      <c r="B9" s="213" t="s">
        <v>438</v>
      </c>
      <c r="C9" s="222" t="s">
        <v>49</v>
      </c>
      <c r="D9" s="204" t="s">
        <v>68</v>
      </c>
      <c r="E9" s="203">
        <v>5</v>
      </c>
      <c r="F9" s="223"/>
      <c r="G9" s="202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82">
        <v>3</v>
      </c>
      <c r="B10" s="213" t="s">
        <v>437</v>
      </c>
      <c r="C10" s="222" t="s">
        <v>436</v>
      </c>
      <c r="D10" s="204" t="s">
        <v>68</v>
      </c>
      <c r="E10" s="203">
        <v>5</v>
      </c>
      <c r="F10" s="223"/>
      <c r="G10" s="202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82" t="s">
        <v>435</v>
      </c>
      <c r="B11" s="213" t="s">
        <v>434</v>
      </c>
      <c r="C11" s="222" t="s">
        <v>443</v>
      </c>
      <c r="D11" s="204" t="s">
        <v>68</v>
      </c>
      <c r="E11" s="203">
        <v>2</v>
      </c>
      <c r="F11" s="223"/>
      <c r="G11" s="202">
        <f t="shared" si="0"/>
        <v>0</v>
      </c>
      <c r="H11" s="140"/>
      <c r="I11" s="140"/>
      <c r="O11" s="141">
        <v>1</v>
      </c>
    </row>
    <row r="12" spans="1:104">
      <c r="A12" s="182" t="s">
        <v>75</v>
      </c>
      <c r="B12" s="213" t="s">
        <v>433</v>
      </c>
      <c r="C12" s="222" t="s">
        <v>49</v>
      </c>
      <c r="D12" s="204" t="s">
        <v>68</v>
      </c>
      <c r="E12" s="203">
        <v>2</v>
      </c>
      <c r="F12" s="223"/>
      <c r="G12" s="202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182" t="s">
        <v>432</v>
      </c>
      <c r="B13" s="213" t="s">
        <v>431</v>
      </c>
      <c r="C13" s="222" t="s">
        <v>420</v>
      </c>
      <c r="D13" s="204" t="s">
        <v>68</v>
      </c>
      <c r="E13" s="203">
        <v>2</v>
      </c>
      <c r="F13" s="223"/>
      <c r="G13" s="202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82" t="s">
        <v>430</v>
      </c>
      <c r="B14" s="213" t="s">
        <v>429</v>
      </c>
      <c r="C14" s="222" t="s">
        <v>444</v>
      </c>
      <c r="D14" s="204" t="s">
        <v>68</v>
      </c>
      <c r="E14" s="203">
        <v>1</v>
      </c>
      <c r="F14" s="223"/>
      <c r="G14" s="202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82" t="s">
        <v>428</v>
      </c>
      <c r="B15" s="213" t="s">
        <v>427</v>
      </c>
      <c r="C15" s="222" t="s">
        <v>49</v>
      </c>
      <c r="D15" s="204" t="s">
        <v>68</v>
      </c>
      <c r="E15" s="203">
        <v>1</v>
      </c>
      <c r="F15" s="223"/>
      <c r="G15" s="202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82" t="s">
        <v>426</v>
      </c>
      <c r="B16" s="213" t="s">
        <v>425</v>
      </c>
      <c r="C16" s="222" t="s">
        <v>445</v>
      </c>
      <c r="D16" s="204" t="s">
        <v>68</v>
      </c>
      <c r="E16" s="203">
        <v>1</v>
      </c>
      <c r="F16" s="223"/>
      <c r="G16" s="202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82" t="s">
        <v>424</v>
      </c>
      <c r="B17" s="213" t="s">
        <v>423</v>
      </c>
      <c r="C17" s="222" t="s">
        <v>49</v>
      </c>
      <c r="D17" s="204" t="s">
        <v>68</v>
      </c>
      <c r="E17" s="203">
        <v>1</v>
      </c>
      <c r="F17" s="223"/>
      <c r="G17" s="202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82" t="s">
        <v>422</v>
      </c>
      <c r="B18" s="213" t="s">
        <v>421</v>
      </c>
      <c r="C18" s="222" t="s">
        <v>446</v>
      </c>
      <c r="D18" s="204" t="s">
        <v>68</v>
      </c>
      <c r="E18" s="203">
        <v>1</v>
      </c>
      <c r="F18" s="223"/>
      <c r="G18" s="202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82" t="s">
        <v>419</v>
      </c>
      <c r="B19" s="213" t="s">
        <v>418</v>
      </c>
      <c r="C19" s="222" t="s">
        <v>49</v>
      </c>
      <c r="D19" s="204" t="s">
        <v>68</v>
      </c>
      <c r="E19" s="203">
        <v>1</v>
      </c>
      <c r="F19" s="223"/>
      <c r="G19" s="202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ht="22.5">
      <c r="A20" s="182">
        <v>13</v>
      </c>
      <c r="B20" s="213" t="s">
        <v>417</v>
      </c>
      <c r="C20" s="222" t="s">
        <v>450</v>
      </c>
      <c r="D20" s="204" t="s">
        <v>68</v>
      </c>
      <c r="E20" s="203">
        <v>1</v>
      </c>
      <c r="F20" s="223"/>
      <c r="G20" s="202">
        <f t="shared" si="0"/>
        <v>0</v>
      </c>
      <c r="H20" s="140"/>
      <c r="I20" s="140"/>
      <c r="O20" s="141">
        <v>1</v>
      </c>
    </row>
    <row r="21" spans="1:104">
      <c r="A21" s="182">
        <v>14</v>
      </c>
      <c r="B21" s="213" t="s">
        <v>416</v>
      </c>
      <c r="C21" s="222" t="s">
        <v>49</v>
      </c>
      <c r="D21" s="204" t="s">
        <v>68</v>
      </c>
      <c r="E21" s="203">
        <v>1</v>
      </c>
      <c r="F21" s="223"/>
      <c r="G21" s="209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82">
        <v>15</v>
      </c>
      <c r="B22" s="213" t="s">
        <v>415</v>
      </c>
      <c r="C22" s="222" t="s">
        <v>451</v>
      </c>
      <c r="D22" s="204" t="s">
        <v>68</v>
      </c>
      <c r="E22" s="203">
        <v>1</v>
      </c>
      <c r="F22" s="223"/>
      <c r="G22" s="202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>
      <c r="A23" s="182">
        <v>16</v>
      </c>
      <c r="B23" s="213" t="s">
        <v>414</v>
      </c>
      <c r="C23" s="222" t="s">
        <v>49</v>
      </c>
      <c r="D23" s="204" t="s">
        <v>68</v>
      </c>
      <c r="E23" s="203">
        <v>1</v>
      </c>
      <c r="F23" s="223"/>
      <c r="G23" s="209">
        <f t="shared" si="0"/>
        <v>0</v>
      </c>
      <c r="H23" s="140"/>
      <c r="I23" s="140"/>
      <c r="O23" s="141">
        <v>1</v>
      </c>
    </row>
    <row r="24" spans="1:104" ht="22.5">
      <c r="A24" s="182">
        <v>17</v>
      </c>
      <c r="B24" s="213" t="s">
        <v>413</v>
      </c>
      <c r="C24" s="222" t="s">
        <v>447</v>
      </c>
      <c r="D24" s="204" t="s">
        <v>68</v>
      </c>
      <c r="E24" s="203">
        <v>1</v>
      </c>
      <c r="F24" s="223"/>
      <c r="G24" s="209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>
      <c r="A25" s="182">
        <v>18</v>
      </c>
      <c r="B25" s="213" t="s">
        <v>412</v>
      </c>
      <c r="C25" s="222" t="s">
        <v>49</v>
      </c>
      <c r="D25" s="204" t="s">
        <v>68</v>
      </c>
      <c r="E25" s="203">
        <v>1</v>
      </c>
      <c r="F25" s="223"/>
      <c r="G25" s="202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82">
        <v>19</v>
      </c>
      <c r="B26" s="213" t="s">
        <v>411</v>
      </c>
      <c r="C26" s="222" t="s">
        <v>409</v>
      </c>
      <c r="D26" s="204"/>
      <c r="E26" s="203">
        <v>8</v>
      </c>
      <c r="F26" s="223"/>
      <c r="G26" s="202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77">
        <v>20</v>
      </c>
      <c r="B27" s="213" t="s">
        <v>410</v>
      </c>
      <c r="C27" s="222" t="s">
        <v>407</v>
      </c>
      <c r="D27" s="204" t="s">
        <v>68</v>
      </c>
      <c r="E27" s="203">
        <v>1</v>
      </c>
      <c r="F27" s="223"/>
      <c r="G27" s="202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>
      <c r="A28" s="177"/>
      <c r="B28" s="213"/>
      <c r="C28" s="222" t="s">
        <v>4</v>
      </c>
      <c r="D28" s="204" t="s">
        <v>4</v>
      </c>
      <c r="E28" s="203" t="s">
        <v>4</v>
      </c>
      <c r="F28" s="223"/>
      <c r="G28" s="202"/>
      <c r="H28" s="140"/>
      <c r="I28" s="140"/>
      <c r="O28" s="141">
        <v>1</v>
      </c>
    </row>
    <row r="29" spans="1:104">
      <c r="A29" s="177"/>
      <c r="B29" s="213"/>
      <c r="C29" s="224" t="s">
        <v>406</v>
      </c>
      <c r="D29" s="204" t="s">
        <v>4</v>
      </c>
      <c r="E29" s="203" t="s">
        <v>4</v>
      </c>
      <c r="F29" s="223"/>
      <c r="G29" s="202"/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>
      <c r="A30" s="177">
        <v>21</v>
      </c>
      <c r="B30" s="213" t="s">
        <v>408</v>
      </c>
      <c r="C30" s="222" t="s">
        <v>404</v>
      </c>
      <c r="D30" s="204" t="s">
        <v>104</v>
      </c>
      <c r="E30" s="203">
        <v>150</v>
      </c>
      <c r="F30" s="223"/>
      <c r="G30" s="202">
        <f t="shared" ref="G30:G48" si="6">E30*F30</f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77">
        <v>22</v>
      </c>
      <c r="B31" s="213" t="s">
        <v>405</v>
      </c>
      <c r="C31" s="222" t="s">
        <v>49</v>
      </c>
      <c r="D31" s="204" t="s">
        <v>104</v>
      </c>
      <c r="E31" s="203">
        <v>150</v>
      </c>
      <c r="F31" s="223"/>
      <c r="G31" s="202">
        <f t="shared" si="6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>
      <c r="A32" s="182">
        <v>23</v>
      </c>
      <c r="B32" s="212" t="s">
        <v>403</v>
      </c>
      <c r="C32" s="222" t="s">
        <v>401</v>
      </c>
      <c r="D32" s="204" t="s">
        <v>104</v>
      </c>
      <c r="E32" s="203">
        <v>85</v>
      </c>
      <c r="F32" s="223"/>
      <c r="G32" s="202">
        <f t="shared" si="6"/>
        <v>0</v>
      </c>
      <c r="H32" s="140"/>
      <c r="I32" s="140"/>
      <c r="O32" s="141">
        <v>1</v>
      </c>
    </row>
    <row r="33" spans="1:7">
      <c r="A33" s="207">
        <v>24</v>
      </c>
      <c r="B33" s="206" t="s">
        <v>402</v>
      </c>
      <c r="C33" s="222" t="s">
        <v>49</v>
      </c>
      <c r="D33" s="204" t="s">
        <v>104</v>
      </c>
      <c r="E33" s="203">
        <v>85</v>
      </c>
      <c r="F33" s="223"/>
      <c r="G33" s="202">
        <f t="shared" si="6"/>
        <v>0</v>
      </c>
    </row>
    <row r="34" spans="1:7">
      <c r="A34" s="207">
        <v>25</v>
      </c>
      <c r="B34" s="206" t="s">
        <v>400</v>
      </c>
      <c r="C34" s="222" t="s">
        <v>398</v>
      </c>
      <c r="D34" s="204" t="s">
        <v>104</v>
      </c>
      <c r="E34" s="203">
        <v>5</v>
      </c>
      <c r="F34" s="223"/>
      <c r="G34" s="202">
        <f t="shared" si="6"/>
        <v>0</v>
      </c>
    </row>
    <row r="35" spans="1:7">
      <c r="A35" s="207">
        <v>26</v>
      </c>
      <c r="B35" s="206" t="s">
        <v>399</v>
      </c>
      <c r="C35" s="222" t="s">
        <v>49</v>
      </c>
      <c r="D35" s="204" t="s">
        <v>104</v>
      </c>
      <c r="E35" s="203">
        <v>5</v>
      </c>
      <c r="F35" s="223"/>
      <c r="G35" s="202">
        <f t="shared" si="6"/>
        <v>0</v>
      </c>
    </row>
    <row r="36" spans="1:7">
      <c r="A36" s="207">
        <v>27</v>
      </c>
      <c r="B36" s="206" t="s">
        <v>397</v>
      </c>
      <c r="C36" s="222" t="s">
        <v>395</v>
      </c>
      <c r="D36" s="204" t="s">
        <v>104</v>
      </c>
      <c r="E36" s="203">
        <v>75</v>
      </c>
      <c r="F36" s="223"/>
      <c r="G36" s="202">
        <f t="shared" si="6"/>
        <v>0</v>
      </c>
    </row>
    <row r="37" spans="1:7">
      <c r="A37" s="207">
        <v>28</v>
      </c>
      <c r="B37" s="206" t="s">
        <v>396</v>
      </c>
      <c r="C37" s="222" t="s">
        <v>49</v>
      </c>
      <c r="D37" s="204" t="s">
        <v>104</v>
      </c>
      <c r="E37" s="203">
        <v>75</v>
      </c>
      <c r="F37" s="223"/>
      <c r="G37" s="202">
        <f t="shared" si="6"/>
        <v>0</v>
      </c>
    </row>
    <row r="38" spans="1:7">
      <c r="A38" s="207">
        <v>29</v>
      </c>
      <c r="B38" s="206" t="s">
        <v>394</v>
      </c>
      <c r="C38" s="222" t="s">
        <v>392</v>
      </c>
      <c r="D38" s="204" t="s">
        <v>104</v>
      </c>
      <c r="E38" s="203">
        <v>13</v>
      </c>
      <c r="F38" s="223"/>
      <c r="G38" s="202">
        <f t="shared" si="6"/>
        <v>0</v>
      </c>
    </row>
    <row r="39" spans="1:7">
      <c r="A39" s="207">
        <v>30</v>
      </c>
      <c r="B39" s="206" t="s">
        <v>393</v>
      </c>
      <c r="C39" s="222" t="s">
        <v>49</v>
      </c>
      <c r="D39" s="204" t="s">
        <v>104</v>
      </c>
      <c r="E39" s="203">
        <v>13</v>
      </c>
      <c r="F39" s="223"/>
      <c r="G39" s="202">
        <f t="shared" si="6"/>
        <v>0</v>
      </c>
    </row>
    <row r="40" spans="1:7">
      <c r="A40" s="207">
        <v>31</v>
      </c>
      <c r="B40" s="206" t="s">
        <v>391</v>
      </c>
      <c r="C40" s="222" t="s">
        <v>389</v>
      </c>
      <c r="D40" s="204" t="s">
        <v>104</v>
      </c>
      <c r="E40" s="203">
        <v>10</v>
      </c>
      <c r="F40" s="223"/>
      <c r="G40" s="202">
        <f t="shared" si="6"/>
        <v>0</v>
      </c>
    </row>
    <row r="41" spans="1:7">
      <c r="A41" s="207">
        <v>32</v>
      </c>
      <c r="B41" s="206" t="s">
        <v>390</v>
      </c>
      <c r="C41" s="222" t="s">
        <v>49</v>
      </c>
      <c r="D41" s="204" t="s">
        <v>104</v>
      </c>
      <c r="E41" s="203">
        <v>10</v>
      </c>
      <c r="F41" s="223"/>
      <c r="G41" s="202">
        <f t="shared" si="6"/>
        <v>0</v>
      </c>
    </row>
    <row r="42" spans="1:7">
      <c r="A42" s="207">
        <v>33</v>
      </c>
      <c r="B42" s="206" t="s">
        <v>388</v>
      </c>
      <c r="C42" s="222" t="s">
        <v>386</v>
      </c>
      <c r="D42" s="204" t="s">
        <v>68</v>
      </c>
      <c r="E42" s="203">
        <v>25</v>
      </c>
      <c r="F42" s="223"/>
      <c r="G42" s="202">
        <f t="shared" si="6"/>
        <v>0</v>
      </c>
    </row>
    <row r="43" spans="1:7">
      <c r="A43" s="207">
        <v>34</v>
      </c>
      <c r="B43" s="206" t="s">
        <v>387</v>
      </c>
      <c r="C43" s="222" t="s">
        <v>49</v>
      </c>
      <c r="D43" s="204" t="s">
        <v>382</v>
      </c>
      <c r="E43" s="203">
        <v>10</v>
      </c>
      <c r="F43" s="223"/>
      <c r="G43" s="202">
        <f t="shared" si="6"/>
        <v>0</v>
      </c>
    </row>
    <row r="44" spans="1:7">
      <c r="A44" s="207">
        <v>35</v>
      </c>
      <c r="B44" s="206" t="s">
        <v>385</v>
      </c>
      <c r="C44" s="222" t="s">
        <v>383</v>
      </c>
      <c r="D44" s="204" t="s">
        <v>382</v>
      </c>
      <c r="E44" s="203">
        <v>10</v>
      </c>
      <c r="F44" s="223"/>
      <c r="G44" s="202">
        <f t="shared" si="6"/>
        <v>0</v>
      </c>
    </row>
    <row r="45" spans="1:7">
      <c r="A45" s="207">
        <v>36</v>
      </c>
      <c r="B45" s="206" t="s">
        <v>384</v>
      </c>
      <c r="C45" s="222" t="s">
        <v>380</v>
      </c>
      <c r="D45" s="204" t="s">
        <v>68</v>
      </c>
      <c r="E45" s="203">
        <v>5</v>
      </c>
      <c r="F45" s="223"/>
      <c r="G45" s="202">
        <f t="shared" si="6"/>
        <v>0</v>
      </c>
    </row>
    <row r="46" spans="1:7">
      <c r="A46" s="207">
        <v>37</v>
      </c>
      <c r="B46" s="208" t="s">
        <v>381</v>
      </c>
      <c r="C46" s="222" t="s">
        <v>49</v>
      </c>
      <c r="D46" s="204" t="s">
        <v>68</v>
      </c>
      <c r="E46" s="203">
        <v>5</v>
      </c>
      <c r="F46" s="223"/>
      <c r="G46" s="202">
        <f t="shared" si="6"/>
        <v>0</v>
      </c>
    </row>
    <row r="47" spans="1:7">
      <c r="A47" s="207">
        <v>38</v>
      </c>
      <c r="B47" s="206" t="s">
        <v>379</v>
      </c>
      <c r="C47" s="222" t="s">
        <v>377</v>
      </c>
      <c r="D47" s="204" t="s">
        <v>68</v>
      </c>
      <c r="E47" s="203">
        <v>20</v>
      </c>
      <c r="F47" s="223"/>
      <c r="G47" s="202">
        <f t="shared" si="6"/>
        <v>0</v>
      </c>
    </row>
    <row r="48" spans="1:7">
      <c r="A48" s="211">
        <v>39</v>
      </c>
      <c r="B48" s="210" t="s">
        <v>378</v>
      </c>
      <c r="C48" s="222" t="s">
        <v>375</v>
      </c>
      <c r="D48" s="204" t="s">
        <v>104</v>
      </c>
      <c r="E48" s="203">
        <v>35</v>
      </c>
      <c r="F48" s="223"/>
      <c r="G48" s="202">
        <f t="shared" si="6"/>
        <v>0</v>
      </c>
    </row>
    <row r="49" spans="1:7">
      <c r="A49" s="211"/>
      <c r="B49" s="210"/>
      <c r="C49" s="224" t="s">
        <v>448</v>
      </c>
      <c r="D49" s="204" t="s">
        <v>374</v>
      </c>
      <c r="E49" s="203" t="s">
        <v>4</v>
      </c>
      <c r="F49" s="223"/>
      <c r="G49" s="209"/>
    </row>
    <row r="50" spans="1:7" ht="45">
      <c r="A50" s="207">
        <v>40</v>
      </c>
      <c r="B50" s="206" t="s">
        <v>376</v>
      </c>
      <c r="C50" s="222" t="s">
        <v>372</v>
      </c>
      <c r="D50" s="204" t="s">
        <v>68</v>
      </c>
      <c r="E50" s="203">
        <v>1</v>
      </c>
      <c r="F50" s="223"/>
      <c r="G50" s="209">
        <f>E50*F50</f>
        <v>0</v>
      </c>
    </row>
    <row r="51" spans="1:7">
      <c r="A51" s="207">
        <v>41</v>
      </c>
      <c r="B51" s="206" t="s">
        <v>373</v>
      </c>
      <c r="C51" s="222" t="s">
        <v>49</v>
      </c>
      <c r="D51" s="204" t="s">
        <v>104</v>
      </c>
      <c r="E51" s="203">
        <v>1</v>
      </c>
      <c r="F51" s="223"/>
      <c r="G51" s="209">
        <f>E51*F51</f>
        <v>0</v>
      </c>
    </row>
    <row r="52" spans="1:7">
      <c r="A52" s="207">
        <v>42</v>
      </c>
      <c r="B52" s="206" t="s">
        <v>371</v>
      </c>
      <c r="C52" s="222" t="s">
        <v>369</v>
      </c>
      <c r="D52" s="204" t="s">
        <v>68</v>
      </c>
      <c r="E52" s="203">
        <v>1</v>
      </c>
      <c r="F52" s="223"/>
      <c r="G52" s="202">
        <f>E52*F52</f>
        <v>0</v>
      </c>
    </row>
    <row r="53" spans="1:7">
      <c r="A53" s="207">
        <v>43</v>
      </c>
      <c r="B53" s="206" t="s">
        <v>370</v>
      </c>
      <c r="C53" s="222" t="s">
        <v>367</v>
      </c>
      <c r="D53" s="204" t="s">
        <v>68</v>
      </c>
      <c r="E53" s="203">
        <v>1</v>
      </c>
      <c r="F53" s="223"/>
      <c r="G53" s="202">
        <f>E53*F53</f>
        <v>0</v>
      </c>
    </row>
    <row r="54" spans="1:7">
      <c r="A54" s="207">
        <v>44</v>
      </c>
      <c r="B54" s="206" t="s">
        <v>368</v>
      </c>
      <c r="C54" s="222" t="s">
        <v>365</v>
      </c>
      <c r="D54" s="204" t="s">
        <v>68</v>
      </c>
      <c r="E54" s="203">
        <v>1</v>
      </c>
      <c r="F54" s="223"/>
      <c r="G54" s="202">
        <f>E54*F54</f>
        <v>0</v>
      </c>
    </row>
    <row r="55" spans="1:7">
      <c r="A55" s="207"/>
      <c r="B55" s="206"/>
      <c r="C55" s="224" t="s">
        <v>449</v>
      </c>
      <c r="D55" s="204"/>
      <c r="E55" s="203"/>
      <c r="F55" s="223"/>
      <c r="G55" s="202">
        <f t="shared" ref="G55:G60" si="7">F55</f>
        <v>0</v>
      </c>
    </row>
    <row r="56" spans="1:7">
      <c r="A56" s="207">
        <v>45</v>
      </c>
      <c r="B56" s="208" t="s">
        <v>366</v>
      </c>
      <c r="C56" s="222" t="s">
        <v>364</v>
      </c>
      <c r="D56" s="204" t="s">
        <v>27</v>
      </c>
      <c r="E56" s="203"/>
      <c r="F56" s="223"/>
      <c r="G56" s="202">
        <f t="shared" si="7"/>
        <v>0</v>
      </c>
    </row>
    <row r="57" spans="1:7">
      <c r="A57" s="207">
        <v>46</v>
      </c>
      <c r="B57" s="206" t="s">
        <v>363</v>
      </c>
      <c r="C57" s="222" t="s">
        <v>362</v>
      </c>
      <c r="D57" s="204" t="s">
        <v>27</v>
      </c>
      <c r="E57" s="203"/>
      <c r="F57" s="223"/>
      <c r="G57" s="202">
        <f t="shared" si="7"/>
        <v>0</v>
      </c>
    </row>
    <row r="58" spans="1:7">
      <c r="A58" s="207">
        <v>47</v>
      </c>
      <c r="B58" s="206" t="s">
        <v>363</v>
      </c>
      <c r="C58" s="222" t="s">
        <v>360</v>
      </c>
      <c r="D58" s="204" t="s">
        <v>27</v>
      </c>
      <c r="E58" s="203"/>
      <c r="F58" s="223"/>
      <c r="G58" s="202">
        <f t="shared" si="7"/>
        <v>0</v>
      </c>
    </row>
    <row r="59" spans="1:7" s="192" customFormat="1">
      <c r="A59" s="205">
        <v>48</v>
      </c>
      <c r="B59" s="225" t="s">
        <v>361</v>
      </c>
      <c r="C59" s="222" t="s">
        <v>358</v>
      </c>
      <c r="D59" s="204"/>
      <c r="E59" s="203"/>
      <c r="F59" s="223"/>
      <c r="G59" s="202">
        <f t="shared" si="7"/>
        <v>0</v>
      </c>
    </row>
    <row r="60" spans="1:7">
      <c r="A60" s="205">
        <v>49</v>
      </c>
      <c r="B60" s="225" t="s">
        <v>359</v>
      </c>
      <c r="C60" s="215" t="s">
        <v>358</v>
      </c>
      <c r="D60" s="204"/>
      <c r="E60" s="203"/>
      <c r="F60" s="219"/>
      <c r="G60" s="202">
        <f t="shared" si="7"/>
        <v>0</v>
      </c>
    </row>
    <row r="61" spans="1:7" s="197" customFormat="1">
      <c r="A61" s="201"/>
      <c r="B61" s="201" t="s">
        <v>354</v>
      </c>
      <c r="C61" s="216" t="s">
        <v>357</v>
      </c>
      <c r="D61" s="200"/>
      <c r="E61" s="199"/>
      <c r="F61" s="220"/>
      <c r="G61" s="198">
        <f>SUM(G8:G60)</f>
        <v>0</v>
      </c>
    </row>
    <row r="62" spans="1:7">
      <c r="A62" s="195"/>
      <c r="B62" s="195"/>
      <c r="C62" s="195"/>
      <c r="D62" s="195"/>
      <c r="E62" s="196"/>
      <c r="F62" s="221"/>
      <c r="G62" s="195"/>
    </row>
    <row r="63" spans="1:7">
      <c r="A63" s="154"/>
      <c r="B63" s="154"/>
      <c r="C63" s="154"/>
      <c r="D63" s="154"/>
      <c r="E63" s="161"/>
      <c r="F63" s="154"/>
      <c r="G63" s="154"/>
    </row>
    <row r="64" spans="1:7">
      <c r="A64" s="154"/>
      <c r="B64" s="154"/>
      <c r="C64" s="154"/>
      <c r="D64" s="154"/>
      <c r="E64" s="161"/>
      <c r="F64" s="154"/>
      <c r="G64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62</vt:i4>
      </vt:variant>
    </vt:vector>
  </HeadingPairs>
  <TitlesOfParts>
    <vt:vector size="68" baseType="lpstr">
      <vt:lpstr>Krycí list</vt:lpstr>
      <vt:lpstr>Rekapitulace</vt:lpstr>
      <vt:lpstr>100 stavební</vt:lpstr>
      <vt:lpstr>200 ZT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'200 ZT'!Názvy_tisku</vt:lpstr>
      <vt:lpstr>'410 PS'!Názvy_tisku</vt:lpstr>
      <vt:lpstr>'700 MaR'!Názvy_tisku</vt:lpstr>
      <vt:lpstr>Rekapitulace!Názvy_tisku</vt:lpstr>
      <vt:lpstr>Objednatel</vt:lpstr>
      <vt:lpstr>'100 stavební'!Oblast_tisku</vt:lpstr>
      <vt:lpstr>'200 ZT'!Oblast_tisku</vt:lpstr>
      <vt:lpstr>'410 PS'!Oblast_tisku</vt:lpstr>
      <vt:lpstr>'700 MaR'!Oblast_tisku</vt:lpstr>
      <vt:lpstr>'Krycí list'!Oblast_tisku</vt:lpstr>
      <vt:lpstr>Rekapitulace!Oblast_tisku</vt:lpstr>
      <vt:lpstr>PocetMJ</vt:lpstr>
      <vt:lpstr>Poznamka</vt:lpstr>
      <vt:lpstr>Projektant</vt:lpstr>
      <vt:lpstr>PSV</vt:lpstr>
      <vt:lpstr>'200 ZT'!SloupecCC</vt:lpstr>
      <vt:lpstr>'410 PS'!SloupecCC</vt:lpstr>
      <vt:lpstr>'700 MaR'!SloupecCC</vt:lpstr>
      <vt:lpstr>SloupecCC</vt:lpstr>
      <vt:lpstr>'200 ZT'!SloupecCisloPol</vt:lpstr>
      <vt:lpstr>'410 PS'!SloupecCisloPol</vt:lpstr>
      <vt:lpstr>'700 MaR'!SloupecCisloPol</vt:lpstr>
      <vt:lpstr>SloupecCisloPol</vt:lpstr>
      <vt:lpstr>'200 ZT'!SloupecJC</vt:lpstr>
      <vt:lpstr>'410 PS'!SloupecJC</vt:lpstr>
      <vt:lpstr>'700 MaR'!SloupecJC</vt:lpstr>
      <vt:lpstr>SloupecJC</vt:lpstr>
      <vt:lpstr>'200 ZT'!SloupecMJ</vt:lpstr>
      <vt:lpstr>'410 PS'!SloupecMJ</vt:lpstr>
      <vt:lpstr>'700 MaR'!SloupecMJ</vt:lpstr>
      <vt:lpstr>SloupecMJ</vt:lpstr>
      <vt:lpstr>'200 ZT'!SloupecMnozstvi</vt:lpstr>
      <vt:lpstr>'410 PS'!SloupecMnozstvi</vt:lpstr>
      <vt:lpstr>'700 MaR'!SloupecMnozstvi</vt:lpstr>
      <vt:lpstr>SloupecMnozstvi</vt:lpstr>
      <vt:lpstr>'200 ZT'!SloupecNazPol</vt:lpstr>
      <vt:lpstr>'410 PS'!SloupecNazPol</vt:lpstr>
      <vt:lpstr>'700 MaR'!SloupecNazPol</vt:lpstr>
      <vt:lpstr>SloupecNazPol</vt:lpstr>
      <vt:lpstr>'200 ZT'!SloupecPC</vt:lpstr>
      <vt:lpstr>'410 PS'!SloupecPC</vt:lpstr>
      <vt:lpstr>'700 MaR'!SloupecPC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dcterms:created xsi:type="dcterms:W3CDTF">2011-10-10T11:08:46Z</dcterms:created>
  <dcterms:modified xsi:type="dcterms:W3CDTF">2011-11-30T15:56:05Z</dcterms:modified>
</cp:coreProperties>
</file>